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zradayan/Downloads/"/>
    </mc:Choice>
  </mc:AlternateContent>
  <xr:revisionPtr revIDLastSave="0" documentId="13_ncr:1_{CB9D0EA9-68E2-0B4A-99D1-95D3BEAC0BCE}" xr6:coauthVersionLast="47" xr6:coauthVersionMax="47" xr10:uidLastSave="{00000000-0000-0000-0000-000000000000}"/>
  <bookViews>
    <workbookView xWindow="12300" yWindow="2700" windowWidth="27700" windowHeight="16940" xr2:uid="{EB828A85-6B3C-5C46-B376-EAA295183C0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0" i="1" l="1"/>
  <c r="I142" i="1"/>
  <c r="I141" i="1"/>
  <c r="I140" i="1"/>
  <c r="I139" i="1"/>
  <c r="I138" i="1"/>
  <c r="B138" i="1"/>
  <c r="B139" i="1" s="1"/>
  <c r="B140" i="1" s="1"/>
  <c r="B141" i="1" s="1"/>
  <c r="I137" i="1"/>
  <c r="I129" i="1"/>
  <c r="I128" i="1"/>
  <c r="I127" i="1"/>
  <c r="I131" i="1" s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1" i="1"/>
  <c r="I90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F49" i="1"/>
  <c r="I49" i="1" s="1"/>
  <c r="F48" i="1"/>
  <c r="I48" i="1" s="1"/>
  <c r="I47" i="1"/>
  <c r="I46" i="1"/>
  <c r="I45" i="1"/>
  <c r="I44" i="1"/>
  <c r="I43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B8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3" i="1" s="1"/>
  <c r="B44" i="1" s="1"/>
  <c r="B45" i="1" s="1"/>
  <c r="B46" i="1" s="1"/>
  <c r="B47" i="1" s="1"/>
  <c r="B48" i="1" s="1"/>
  <c r="B49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90" i="1" s="1"/>
  <c r="B91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7" i="1" s="1"/>
  <c r="B128" i="1" s="1"/>
  <c r="B129" i="1" s="1"/>
  <c r="B130" i="1" s="1"/>
  <c r="I7" i="1"/>
  <c r="I9" i="1" l="1"/>
  <c r="I125" i="1"/>
  <c r="I41" i="1"/>
  <c r="I143" i="1"/>
  <c r="I92" i="1"/>
  <c r="I50" i="1"/>
  <c r="I88" i="1"/>
  <c r="I132" i="1"/>
</calcChain>
</file>

<file path=xl/sharedStrings.xml><?xml version="1.0" encoding="utf-8"?>
<sst xmlns="http://schemas.openxmlformats.org/spreadsheetml/2006/main" count="283" uniqueCount="162">
  <si>
    <t>עיריית הוד השרון - מכרז מספר 516/23 להתקנת מערכות אזעקה, מצוקה, אינטרקום ורכיבי בקרת כניסה ותחזוקת מערכות קיימות ולמתן שירותים נלווים - מעודכן 8/6/23
עבור עיריית הוד השרון (המחירים הם מירביים בש"ח ללא מע"מ)</t>
  </si>
  <si>
    <t>פרק א - טובין</t>
  </si>
  <si>
    <t>מס"ד</t>
  </si>
  <si>
    <t>פריט נדרש</t>
  </si>
  <si>
    <t>יצרן</t>
  </si>
  <si>
    <t>דגם</t>
  </si>
  <si>
    <t>כמות</t>
  </si>
  <si>
    <t>יח' מידה</t>
  </si>
  <si>
    <t>מחיר יח'
(לא כולל מע"מ)</t>
  </si>
  <si>
    <t>סה"כ מחיר
(לא כולל מע"מ)</t>
  </si>
  <si>
    <t>הערות ודרישות משלימות (מחייבות)</t>
  </si>
  <si>
    <t>תוכנות ניהול</t>
  </si>
  <si>
    <t>עמדת ניהול ושליטה מרכזית ללחצני מצוקה, אזעקה ושערים מבוקרים - חומרה ותוכנה, כולל חיבור והגדרה מלאים</t>
  </si>
  <si>
    <t>קומפ'</t>
  </si>
  <si>
    <t>ליבת מערכת הניהול והשליטה ללחצני מצוקה ושערים מבוקרים - שרת או רכזת מרכזית לעד 200 שלוחות, בהתאם למערכת המוצעת</t>
  </si>
  <si>
    <t>סה"כ לפרק תוכנות ניהול</t>
  </si>
  <si>
    <t>בקרת כניסה</t>
  </si>
  <si>
    <t>בקר IP למערכת בקרת הכניסה ל-2 דלתות כולל זיווד וגיבוי מצברים</t>
  </si>
  <si>
    <t>בקר IP למערכת בקרת הכניסה ל-4 דלתות כולל זיווד וגיבוי מצברים</t>
  </si>
  <si>
    <t>ליבת מערכת פתיחת שערים מרחוק לאתר</t>
  </si>
  <si>
    <t>תוספת לליבת מערכת פתיחת שערים מרחוק - גיבוי באמצעות פנל סולארי ל-4 שעות נעילה ותקשורת רציפה למוקד</t>
  </si>
  <si>
    <t>קודן כניסה אנטי-ונדאלי חיצוני בחיבור לבקר בקרת כניסה או כקודן Stand Alone עצמאי בהתקנה על משקוף\עה"ט\תה"ט לבחירת המזמין</t>
  </si>
  <si>
    <t>לחצן פתיחה ללא מגע להתקנה פנימית בהתקנה על משקוף\עה"ט\תה"ט לבחירת המזמין</t>
  </si>
  <si>
    <t>לחצן פתיחה מתכתי להתקנה חיצונית בהתקנה על משקוף\עה"ט\תה"ט לבחירת המזמין</t>
  </si>
  <si>
    <t>לחצן שבירה לפתיחת דלת קבועה בחירום כולל מפתח בהתקנה על משקוף\עה"ט\תה"ט לבחירת המזמין</t>
  </si>
  <si>
    <t>יחידת מקלט RF + שני שלטים אלחוטיים לפתיחת שער כדוגמת ACS-101 תוצרת GSN או שוו"ע מאושר כולל קופסת חיבורים אטומה IP-65 וכבילה כנדרש לחיבור למנגנון נעילת דלת\שער</t>
  </si>
  <si>
    <t>תוספת שלט RF עבור יחידת מקלט לפתיחת שער</t>
  </si>
  <si>
    <t>סט מנעול קפיצי חוזר + מפתח לפתיחה ידנית של שער מבוקר</t>
  </si>
  <si>
    <t>סט מנעול קפיצי שאינו חוזר + מפתח לפתיחה ידנית של שער מבוקר</t>
  </si>
  <si>
    <t>מפתח נוסף עבור מנעול לפתיחה ידנית של שער מבוקר</t>
  </si>
  <si>
    <t>רכיב התרעה "דלת מוטרדת" בחיבור קווי</t>
  </si>
  <si>
    <t>רכיב התרעה "דלת מוטרדת" אלחוטי כולל סוללות</t>
  </si>
  <si>
    <t>מנעול אלקטרומגנטי אחיזה 600 ק"ג לתנאי חוץ כולל מתאמי התקנה בהתאם לסוג הדלת\שער</t>
  </si>
  <si>
    <t>מנעול אלקטרומגנטי אחיזה 300 ק"ג לתנאי פנים כולל מתאמי התקנה בהתאם לסוג הדלת\שער</t>
  </si>
  <si>
    <t>מנעול לשונית חשמלי לתנאי חוץ אחיזה 300 ק"ג כולל מתאמי התקנה בהתאם לסוג הדלת\שער</t>
  </si>
  <si>
    <t>מנעול לשונית חשמלי לתנאי חוץ אחיזה 600 ק"ג כולל מתאמי התקנה בהתאם לסוג הדלת\שער</t>
  </si>
  <si>
    <t>אינטרקום וידאו - יחידה שולחנית כולל מסך מגע 7"</t>
  </si>
  <si>
    <t>אינטרקום וידאו לשלוחה אחת - יחידת דלת Outdoor להתקנה על משקוף\עה"ט\תה"ט (לבחירת המזמין) כולל הסתרת קו הכבילה ואיטום אזור ההתקנה</t>
  </si>
  <si>
    <t>אינטרקום וידאו לשתי שלוחות - יחידת דלת Outdoor להתקנה על משקוף\עה"ט\תה"ט (לבחירת המזמין) כולל הסתרת קו הכבילה ואיטום אזור ההתקנה</t>
  </si>
  <si>
    <t>אינטרקום וידאו לארבע שלוחות - יחידת דלת Outdoor להתקנה על משקוף\עה"ט\תה"ט (לבחירת המזמין) כולל הסתרת קו הכבילה ואיטום אזור ההתקנה</t>
  </si>
  <si>
    <t>תוספת לסעיף אינטרקום עבור קורא צ'יפים מובנה (מקומי) בגוף האינטרקום, כולל 2 צ'יפים בתצורת מחזיק מפתחות, כולל הגדרה</t>
  </si>
  <si>
    <t>אספקת צ'יפ נוסף בתצורת מחזיק מפתחות, כולל הגדרת הצ'יפ ביחידת האינטרקום הרלוונטית</t>
  </si>
  <si>
    <t>כרטיס הרחבת I/O לבקר בקרת הכניסה כולל זיווד וגיבוי מצברים</t>
  </si>
  <si>
    <t>מנעול בריח Solenoid חשמלי כולל אביזרי התקנה</t>
  </si>
  <si>
    <t>מחזיר שמן לשער חיצוני כולל אביזרי התקנה</t>
  </si>
  <si>
    <t>מחזיר שמן לדלת מתכת\אלומיניום כולל אביזרי התקנה</t>
  </si>
  <si>
    <t>מחזיר שמן לדלת עץ כולל אביזרי התקנה</t>
  </si>
  <si>
    <t>סה"כ לפרק בקרת כניסה:</t>
  </si>
  <si>
    <t>לחצני מצוקה IP</t>
  </si>
  <si>
    <t>לחצן מצוקה IP - יחידת לחצן כולל יכולת אודיו דו-כיוונית בלבד</t>
  </si>
  <si>
    <t>לחצן מצוקה IP - יחידת לחצן כולל יכול אודיו דו-כיווני וכולל מצלמה לשידור וידאו למוקד</t>
  </si>
  <si>
    <t>לחצן מצוקה IP - יחידת לחצן כולל יכולת אודיו דו-כיוונית וכולל מצלמה לשידור וידאו למוקד, כולל מסך 7" מובנה ומוגן משריטות</t>
  </si>
  <si>
    <t>לחצן מצוקה IP - יחידת לחצן כולל יכולת אודיו דו-כיוונית בלבד - כולל מודול סלולרי לתקשורת LTE</t>
  </si>
  <si>
    <t>לחצן מצוקה IP - יחידת לחצן כולל יכול אודיו דו-כיווני וכולל מצלמה לשידור וידאו למוקד - כולל מודול סלולרי לתקשורת LTE</t>
  </si>
  <si>
    <t>חבילת סלולר ללחצן מצוקה - SIM כולל חבילת DATA+VOICE בלבד בנפח הנדרש וללא הגבלת תעבורה בחודש</t>
  </si>
  <si>
    <t>קומפ'\חודש</t>
  </si>
  <si>
    <t>חבילת סלולר ללחצן מצוקה - SIM כולל חבילת DATA+VOICE+VIDEO בלבד בנפח הנדרש וללא הגבלת תעבורה בחודש</t>
  </si>
  <si>
    <t>סה"כ לפרק לחצני מצוקה IP:</t>
  </si>
  <si>
    <t>אזעקה ובקרת מבנה</t>
  </si>
  <si>
    <t>בקר IP ל-6 מגעים כדוגמת ADAM-6060 או שוו"ע טכני</t>
  </si>
  <si>
    <t>יח'</t>
  </si>
  <si>
    <t>רכזת אזעקה עד 256 אזורים בזיווד מתכתי כולל מצברי גיבוי כולל חייגן טלפוני קווי ומודל הודעות מוקלטות</t>
  </si>
  <si>
    <t>כולל חיבור למפענחת קיימת</t>
  </si>
  <si>
    <t>רכזת אזעקה עד 16 אזורים בזיווד לפי תקן 1337 כולל מצברי גיבוי כולל חייגן טלפוני קווי ומודול הודעות מוקלטות</t>
  </si>
  <si>
    <t>אספקה והתקנת זיווד מתכתי לפי תקן 1337 עבור רכזת חדשה או קיימת, כולל הגדרת חיישני ה-tamper במערכת האזעקה ודיווח למוקד בעת ניסיון ונדליזם בזיווד</t>
  </si>
  <si>
    <t>תוספת מודול סלולרי לרכזת</t>
  </si>
  <si>
    <t>כרטיס הרחבה ל-8 אזורים קוויים נוספים בזיווד מתכתי כולל מצברי גיבוי</t>
  </si>
  <si>
    <t>כולל חיבור לרכזת</t>
  </si>
  <si>
    <t>כרטיס הרחבה ל-16 אזורים קוויים נוספים בזיווד מתכתי כולל מצברי גיבוי</t>
  </si>
  <si>
    <t>אספקה והתקנת רכזת אזעקה אלחוטית ל-32 אזורים כולל זיווד ומצברי גיבוי</t>
  </si>
  <si>
    <t>לוח מקשים מגע למערכת אזעקה קווית</t>
  </si>
  <si>
    <t>לוח מקשים למערכת אזעקה אלחוטית</t>
  </si>
  <si>
    <t>כרטיס הרחבה ל-16 אזורים אלחוטיים נוספים בזיווד מתכתי כולל מצברי גיבוי</t>
  </si>
  <si>
    <t>כרטיס הרחבה ל-32 אזורים אלחוטיים נוספים בזיווד מתכתי כולל מצברי גיבוי</t>
  </si>
  <si>
    <t>מפענחת קו טלפון למערכת אזעקה כדוגמת PIMA SENTRY או שוו"ע טכני</t>
  </si>
  <si>
    <t>כולל ממשק למערכת השו"ב (ע"ב ממשק קיים למפענחות PIMA SENTRY)</t>
  </si>
  <si>
    <t>מתג מגנטי פשוט קווי</t>
  </si>
  <si>
    <t>מתג מגנטי High Security חיצוני כבד כולל 1 מ' כבילה בצינור מתכתי</t>
  </si>
  <si>
    <t xml:space="preserve">מפסק Tamper לארון תקשורת פנים\חוץ </t>
  </si>
  <si>
    <t>צופר נצנץ פנימי קווי</t>
  </si>
  <si>
    <t>צופר נצנץ חיצוני אלחוטי לתנאי חוץ כולל TAMPER פתיחה ותלישה</t>
  </si>
  <si>
    <t>צופר נצנץ חיצוני קווי מוגן הקצפה לתנאי חוץ כולל TAMPER פתיחה ותלישה</t>
  </si>
  <si>
    <t>צופר נצנץ פנימי אלחוטי</t>
  </si>
  <si>
    <t>גלאי נפח PIR+MW אנטי-מסק פנימי</t>
  </si>
  <si>
    <t>גלאי נפח PIR+MW אנטי-מסק תקרתי 360° פנימי</t>
  </si>
  <si>
    <t>גלאי נפח PIR+MW אנטי-מסק חיצוני</t>
  </si>
  <si>
    <t>גלאי נפח PIR+MW אנטי-מסק פנימי - אלחוטי</t>
  </si>
  <si>
    <t>גלאי נפח PIR+MW אנטי-מסק חיצוני - אלחוטי</t>
  </si>
  <si>
    <t>לחצן מצוקה קווי פשוט (ללא מפתח)</t>
  </si>
  <si>
    <t>לחצן מצוקה אנטי ונדאלי כולל מפתח</t>
  </si>
  <si>
    <t>לחצן מצוקה בתצורת פטרייה קוטר 50מ"מ לפחות</t>
  </si>
  <si>
    <t>לחצן מצוקה אלחוטי לביש בחיבור לרכזת אלחוטית</t>
  </si>
  <si>
    <t>מתג מגנטי אלחוטי</t>
  </si>
  <si>
    <t>גלאי הצפה</t>
  </si>
  <si>
    <t xml:space="preserve">גלאי לחות וטמפרטורה </t>
  </si>
  <si>
    <t>גלאי CO אלחוטי</t>
  </si>
  <si>
    <t>גלאי זעזועים כדוגמת Risco Shoctec או שוו"ע מאושר</t>
  </si>
  <si>
    <t>אספקה והתקנת מצבר 12V 5AH ייעודי לרכזת אזעקה</t>
  </si>
  <si>
    <t>אספקה והתקנת מצבר 12V 7AH ייעודי לרכזת אזעקה</t>
  </si>
  <si>
    <t>סה"כ לפרק אזעקה ובקרת מבנה:</t>
  </si>
  <si>
    <t>תקשורת</t>
  </si>
  <si>
    <t>מתג גיגהביט תעשייתי מנוהל לתנאי חוץ 8 כניסות PoE+ כדוגמת Korenix Jetnet 5310G או שוו"ע מאושר</t>
  </si>
  <si>
    <t>נתב סלולארי תעשייתי 4G LTE התומך ב-2 כרטיסי SIM במקביל כולל הספקת והתקנת אנטנה חיצונית עד 10 מ' תוצרת Teltonica או שוו"ע מאושר</t>
  </si>
  <si>
    <t>סה"כ לפרק תקשורת:</t>
  </si>
  <si>
    <t>צנרת וכבילה</t>
  </si>
  <si>
    <t>פנל ייצוג נחושת 12 מבואות להתקנה במסד \ ארון חוץ כולל קיסטונים ומגשרים</t>
  </si>
  <si>
    <t>קופסת חיבורים (הסתעפות) בממדים 10*10*5 ס"מ כולל מכסה IP55 כולל "פטמות" לאטימת כל הפתחים, כולל מחברים ומהדקים ככל שיידרשו</t>
  </si>
  <si>
    <t>קופסת חיבורים (הסתעפות) בממדים 7*10*15 ס"מ ס"מ כולל מכסה IP55 כולל "פטמות" לאטימת כל הפתחים, כולל מחברים ומהדקים ככל שיידרשו</t>
  </si>
  <si>
    <t>קופסת חיבורים (הסתעפות) בממדים 12*15*19 ס"מ ס"מ כולל מכסה IP55 כולל "פטמות" לאטימת כל הפתחים, כולל מחברים ומהדקים ככל שיידרשו</t>
  </si>
  <si>
    <t>כבל פלדה למתיחת כבילה וצנרת כולל מותחנים וקיבוע כבל\צינור לכבל הפלדה</t>
  </si>
  <si>
    <t>מ'</t>
  </si>
  <si>
    <t>כבל תקשורת Cat6a כולל מחברים ונקודת תקשורת בקצוות כולל נשיפה\השחלה\הנחה, ייצוג בפאנל נחושת ובדיקת עוצמת אות לאחר התקנה</t>
  </si>
  <si>
    <t>כבל תקשורת Cat7 Outdoor כולל מחברים ונקודת תקשורת בקצוות כולל נשיפה\השחלה\הנחה, ייצוג בפאנל נחושת ובדיקת עוצמת אות לאחר התקנה</t>
  </si>
  <si>
    <t>כבל פיקוד 6005 חיצוני 4 גידים כולל השחלה\הנחה וחיבור בשני הקצוות</t>
  </si>
  <si>
    <t>כבל פיקוד 6005 חיצוני 2 גידים כולל השחלה\הנחה וחיבור בשני הקצוות</t>
  </si>
  <si>
    <t>כבל פיקוד 6005 חיצוני 8 גידים כולל השחלה\הנחה וחיבור בשני הקצוות</t>
  </si>
  <si>
    <t>צינור שרשורי משוריין (PVC עם מיגון מתכת פנימי) בקוטר חיצוני 30 מ"מ</t>
  </si>
  <si>
    <t>צינור שרשורי משוריין (PVC עם מיגון מתכת פנימי) בקוטר חיצוני 23 מ"מ</t>
  </si>
  <si>
    <t>צינור שרשורי פלסטי כבה מאליו (בעל תו תקן) בקוטר חיצוני 16 מ"מ</t>
  </si>
  <si>
    <t>צינור שרשורי פלסטי כבה מאליו (בעל תו תקן) בקוטר חיצוני 25 מ"מ</t>
  </si>
  <si>
    <t>צינור שרשורי פלסטי כבה מאליו (בעל תו תקן) בקוטר חיצוני 32 מ"מ</t>
  </si>
  <si>
    <t>צינור מריכף לחשמל ותקשורת כבה מאליו (בעל תו תקן) בקוטר חיצוני 23 מ"מ</t>
  </si>
  <si>
    <t>צינור מריכף לחשמל ותקשורת כבה מאליו (בעל תו תקן) בקוטר חיצוני 30 מ"מ</t>
  </si>
  <si>
    <t>צינור קוברה בעל דופן פנימית חלקה להשחלה, קוטר פנימי 50 מ"מ</t>
  </si>
  <si>
    <t>צינור קוברה בעל דופן פנימית חלקה להשחלה, קוטר פנימי 75 מ"מ</t>
  </si>
  <si>
    <t>צינור קוברה בעל דופן פנימית חלקה להשחלה, קוטר פנימי 100 מ"מ</t>
  </si>
  <si>
    <r>
      <t xml:space="preserve">צינור יק"ע (יחס 1:13 מ"מ לפחות) ייעודי לתקשורת בעל ת"י 1531 המתאים להשחלה בנשיפה כולל דיפון סיליקון פנימי, כולל חט השחלה 8 מ"מ - </t>
    </r>
    <r>
      <rPr>
        <b/>
        <u/>
        <sz val="11"/>
        <color theme="1"/>
        <rFont val="Arial"/>
        <family val="2"/>
        <scheme val="minor"/>
      </rPr>
      <t>בקוטר 50 מ"מ</t>
    </r>
  </si>
  <si>
    <r>
      <t xml:space="preserve">צינור יק"ע (יחס 1:13 מ"מ לפחות) ייעודי לתקשורת בעל ת"י 1531 המתאים להשחלה בנשיפה כולל דיפון סיליקון פנימי, כולל חט השחלה 8 מ"מ - </t>
    </r>
    <r>
      <rPr>
        <b/>
        <u/>
        <sz val="11"/>
        <color theme="1"/>
        <rFont val="Arial"/>
        <family val="2"/>
        <scheme val="minor"/>
      </rPr>
      <t>בקוטר 75 מ"מ</t>
    </r>
  </si>
  <si>
    <t>תעלת רשת לתקשורת - 100*200 מ"מ כולל זרועות התקנה ומתאמי פינה / ירידה / צומת במקרה הצורך</t>
  </si>
  <si>
    <t>תעלת פח להתקנה חיצונית - 60*40 מ"מ כולל מכסה</t>
  </si>
  <si>
    <t>תעלת פח להתקנה חיצונית - 100*40 מ"מ כולל מכסה וחוצץ פנימי</t>
  </si>
  <si>
    <t>תעלת PVC 40*100 מ"מ כולל מכסה</t>
  </si>
  <si>
    <t>תעלת PVC 15*30 מ"מ כולל מכסה</t>
  </si>
  <si>
    <t>תעלת PVC 40*60 מ"מ כולל מכסה</t>
  </si>
  <si>
    <t>ביצוע חפירה בחול או אדמה באמצעות כלים ידניים</t>
  </si>
  <si>
    <t>ביצוע חפירה בחול או אדמה באמצעות מחפרון \ בובקט</t>
  </si>
  <si>
    <t>תוספת עבור ביצוע חפירה באבנים משתלבות</t>
  </si>
  <si>
    <t>סה"כ לפרק צנרת וכבילה:</t>
  </si>
  <si>
    <t>ארונות תקשורת</t>
  </si>
  <si>
    <t>ארונית מתכת IP65 במידות H250XW200XD160 מ"מ להתקנה חיצונית כולל מנעול מובנה ופלטת גב מתכתית, מתאים להתקנת אינטרקום ואביזרי בקרת כניסה במכרז זה</t>
  </si>
  <si>
    <t>ארון תקן בזק להתקנה חיצונית כולל ידית נעילה במידות H400XW300XD200 מ"מ כולל פלטת גב מתכתית ומצברי גיבוי מקומיים למשך שעת גיבוי אחת</t>
  </si>
  <si>
    <t>ארון תקן בזק להתקנה חיצונית כולל ידית נעילה במידות H600XW400XD200 מ"מ כולל פלטת גב מתכתית כולל מערכת UPS חיצונית 1KVA עם מצברי גיבוי מקומיים למשך שעת גיבוי אחת</t>
  </si>
  <si>
    <t>תוספת מצברים למערכת UPS עד 1 KVA לשעת גיבוי נוספת</t>
  </si>
  <si>
    <t>סה"כ לפרק ארונות תקשורת</t>
  </si>
  <si>
    <t>סיכום ביניים - סך מחיר מערכות המכרז:</t>
  </si>
  <si>
    <t>פרק ב - שירותים</t>
  </si>
  <si>
    <t>הדרכה, שירות ותחזוקה</t>
  </si>
  <si>
    <t xml:space="preserve">אחריות, שירות ותחזוקה לכל רכיבי ומערכות מכרז זה לשנתיים (24 חודשים) מיום הקבלה כולל חלקי חילוף ותחזוקה שוטפת </t>
  </si>
  <si>
    <t>כלול</t>
  </si>
  <si>
    <t>כלול במחיר ההצעה</t>
  </si>
  <si>
    <t>מתן אחריות, שירות ותחזוקה בשיטת אחריות מקיפה לכל רכיבי המערכות הקיימות לאתר אחד, כולל חלקי חילוף ותחזוקה שוטפת ומונעת, כפי המפורט בנספח המצב הקיים ובדרישות התחזוקה למכרז</t>
  </si>
  <si>
    <t>קומפ' \ שנה
לאתר</t>
  </si>
  <si>
    <t>תשלום חודשי עבור שירותי טכנאי קבוע באתר המזמין - בין השעות 8:00 עד 12:00</t>
  </si>
  <si>
    <t>כולל ניידת שירות מזוודת וכל הציוד הנדרש</t>
  </si>
  <si>
    <t>תשלום חודשי עבור שירותי טכנאי קבוע באתר המזמין - בין השעות 8:00 עד 16:00</t>
  </si>
  <si>
    <t>הגעת טכנאי לאתר \ שטח לפי קריאה לאחר תום חוזה שירות ותחזוקה</t>
  </si>
  <si>
    <t>שעה</t>
  </si>
  <si>
    <t>שעת עבודת טכנאי להעתקת תשתית או פירוק רכיבים קיימים</t>
  </si>
  <si>
    <t>מתן שירותי תמיכה ותפעול שנתי למפענחת מסוג d.e.s.h  electronic system   / AMIT 2000T</t>
  </si>
  <si>
    <t>שנתי</t>
  </si>
  <si>
    <t>סיכום ביניים - סך מחיר הדרכה, שירות ותחזוקה:</t>
  </si>
  <si>
    <t>שימו לב - מדובר במחירון מעודכן (העדכון בוצע במחירים בלבד ולא בדרישות הפריטים!)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</si>
</sst>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₪&quot;_-;\-* #,##0.00\ &quot;₪&quot;_-;_-* &quot;-&quot;??\ &quot;₪&quot;_-;_-@_-"/>
    <numFmt numFmtId="43" formatCode="_-* #,##0.00_-;\-* #,##0.00_-;_-* &quot;-&quot;??_-;_-@_-"/>
    <numFmt numFmtId="164" formatCode="_ * #,##0.000_ ;_ * \-#,##0.000_ ;_ * &quot;-&quot;??_ ;_ @_ "/>
    <numFmt numFmtId="165" formatCode="&quot;₪&quot;\ #,##0.00"/>
    <numFmt numFmtId="166" formatCode="0.000"/>
  </numFmts>
  <fonts count="12" x14ac:knownFonts="1"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2"/>
      <color theme="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6" borderId="5" xfId="1" applyNumberFormat="1" applyFont="1" applyFill="1" applyBorder="1" applyAlignment="1" applyProtection="1">
      <alignment horizontal="center" vertical="center"/>
      <protection locked="0"/>
    </xf>
    <xf numFmtId="0" fontId="0" fillId="6" borderId="5" xfId="2" applyNumberFormat="1" applyFont="1" applyFill="1" applyBorder="1" applyAlignment="1" applyProtection="1">
      <alignment horizontal="center" vertical="center" readingOrder="2"/>
    </xf>
    <xf numFmtId="44" fontId="0" fillId="6" borderId="5" xfId="2" applyFont="1" applyFill="1" applyBorder="1" applyAlignment="1" applyProtection="1">
      <alignment horizontal="center" vertical="center"/>
    </xf>
    <xf numFmtId="165" fontId="0" fillId="6" borderId="5" xfId="1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6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6" borderId="5" xfId="2" applyNumberFormat="1" applyFont="1" applyFill="1" applyBorder="1" applyAlignment="1" applyProtection="1">
      <alignment horizontal="center" vertical="center" wrapText="1" readingOrder="2"/>
    </xf>
    <xf numFmtId="43" fontId="0" fillId="6" borderId="5" xfId="1" applyFont="1" applyFill="1" applyBorder="1" applyAlignment="1" applyProtection="1">
      <alignment horizontal="center" vertical="center"/>
    </xf>
    <xf numFmtId="0" fontId="0" fillId="6" borderId="5" xfId="2" applyNumberFormat="1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vertical="center" readingOrder="2"/>
    </xf>
    <xf numFmtId="0" fontId="2" fillId="7" borderId="5" xfId="0" applyFont="1" applyFill="1" applyBorder="1" applyAlignment="1">
      <alignment vertical="center" readingOrder="2"/>
    </xf>
    <xf numFmtId="0" fontId="4" fillId="7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 wrapText="1" readingOrder="2"/>
    </xf>
    <xf numFmtId="0" fontId="2" fillId="9" borderId="5" xfId="0" applyFont="1" applyFill="1" applyBorder="1" applyAlignment="1">
      <alignment vertical="center" wrapText="1" readingOrder="2"/>
    </xf>
    <xf numFmtId="0" fontId="2" fillId="9" borderId="5" xfId="0" applyFont="1" applyFill="1" applyBorder="1" applyAlignment="1">
      <alignment horizontal="center" vertical="center" wrapText="1" readingOrder="2"/>
    </xf>
    <xf numFmtId="0" fontId="4" fillId="10" borderId="5" xfId="0" applyFont="1" applyFill="1" applyBorder="1" applyAlignment="1">
      <alignment vertical="center" wrapText="1" readingOrder="2"/>
    </xf>
    <xf numFmtId="0" fontId="2" fillId="10" borderId="5" xfId="0" applyFont="1" applyFill="1" applyBorder="1" applyAlignment="1">
      <alignment vertical="center" wrapText="1" readingOrder="2"/>
    </xf>
    <xf numFmtId="0" fontId="4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0" applyFont="1" applyFill="1" applyBorder="1" applyAlignment="1">
      <alignment vertical="center" wrapText="1" readingOrder="2"/>
    </xf>
    <xf numFmtId="0" fontId="2" fillId="12" borderId="5" xfId="0" applyFont="1" applyFill="1" applyBorder="1" applyAlignment="1">
      <alignment vertical="center" wrapText="1" readingOrder="2"/>
    </xf>
    <xf numFmtId="0" fontId="4" fillId="1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 wrapText="1" readingOrder="2"/>
    </xf>
    <xf numFmtId="0" fontId="9" fillId="9" borderId="5" xfId="0" applyFont="1" applyFill="1" applyBorder="1" applyAlignment="1">
      <alignment vertical="center" wrapText="1" readingOrder="2"/>
    </xf>
    <xf numFmtId="166" fontId="10" fillId="6" borderId="5" xfId="3" applyNumberFormat="1" applyFont="1" applyFill="1" applyBorder="1" applyAlignment="1" applyProtection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 readingOrder="2"/>
    </xf>
    <xf numFmtId="0" fontId="5" fillId="5" borderId="15" xfId="0" applyFont="1" applyFill="1" applyBorder="1" applyAlignment="1" applyProtection="1">
      <alignment horizontal="center" vertical="center" wrapText="1" readingOrder="2"/>
      <protection locked="0"/>
    </xf>
    <xf numFmtId="164" fontId="4" fillId="6" borderId="15" xfId="1" applyNumberFormat="1" applyFont="1" applyFill="1" applyBorder="1" applyAlignment="1" applyProtection="1">
      <alignment horizontal="center" vertical="center"/>
      <protection locked="0"/>
    </xf>
    <xf numFmtId="164" fontId="4" fillId="6" borderId="15" xfId="1" applyNumberFormat="1" applyFont="1" applyFill="1" applyBorder="1" applyAlignment="1" applyProtection="1">
      <alignment horizontal="center" vertical="center" wrapText="1"/>
      <protection locked="0"/>
    </xf>
    <xf numFmtId="43" fontId="4" fillId="6" borderId="15" xfId="1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vertical="center" wrapText="1" readingOrder="2"/>
    </xf>
    <xf numFmtId="0" fontId="4" fillId="12" borderId="7" xfId="0" applyFont="1" applyFill="1" applyBorder="1" applyAlignment="1">
      <alignment vertical="center" wrapText="1" readingOrder="2"/>
    </xf>
    <xf numFmtId="0" fontId="2" fillId="12" borderId="7" xfId="0" applyFont="1" applyFill="1" applyBorder="1" applyAlignment="1">
      <alignment vertical="center" wrapText="1" readingOrder="2"/>
    </xf>
    <xf numFmtId="0" fontId="4" fillId="12" borderId="7" xfId="0" applyFont="1" applyFill="1" applyBorder="1" applyAlignment="1" applyProtection="1">
      <alignment horizontal="center" vertical="center" wrapText="1" readingOrder="2"/>
      <protection locked="0"/>
    </xf>
    <xf numFmtId="0" fontId="4" fillId="10" borderId="4" xfId="0" applyFont="1" applyFill="1" applyBorder="1" applyAlignment="1">
      <alignment vertical="center" wrapText="1" readingOrder="2"/>
    </xf>
    <xf numFmtId="0" fontId="2" fillId="10" borderId="4" xfId="0" applyFont="1" applyFill="1" applyBorder="1" applyAlignment="1">
      <alignment vertical="center" wrapText="1" readingOrder="2"/>
    </xf>
    <xf numFmtId="0" fontId="4" fillId="1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 wrapText="1" readingOrder="2"/>
    </xf>
    <xf numFmtId="0" fontId="2" fillId="9" borderId="23" xfId="0" applyFont="1" applyFill="1" applyBorder="1" applyAlignment="1">
      <alignment vertical="center" wrapText="1" readingOrder="2"/>
    </xf>
    <xf numFmtId="0" fontId="0" fillId="6" borderId="23" xfId="1" applyNumberFormat="1" applyFont="1" applyFill="1" applyBorder="1" applyAlignment="1" applyProtection="1">
      <alignment horizontal="center" vertical="center"/>
      <protection locked="0"/>
    </xf>
    <xf numFmtId="0" fontId="0" fillId="6" borderId="23" xfId="2" applyNumberFormat="1" applyFont="1" applyFill="1" applyBorder="1" applyAlignment="1" applyProtection="1">
      <alignment horizontal="center" vertical="center" readingOrder="2"/>
    </xf>
    <xf numFmtId="44" fontId="0" fillId="6" borderId="23" xfId="2" applyFont="1" applyFill="1" applyBorder="1" applyAlignment="1" applyProtection="1">
      <alignment horizontal="center" vertical="center"/>
    </xf>
    <xf numFmtId="165" fontId="0" fillId="6" borderId="23" xfId="1" applyNumberFormat="1" applyFont="1" applyFill="1" applyBorder="1" applyAlignment="1" applyProtection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readingOrder="2"/>
    </xf>
    <xf numFmtId="0" fontId="2" fillId="7" borderId="2" xfId="0" applyFont="1" applyFill="1" applyBorder="1" applyAlignment="1">
      <alignment vertical="center" readingOrder="2"/>
    </xf>
    <xf numFmtId="0" fontId="4" fillId="7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/>
    </xf>
    <xf numFmtId="0" fontId="4" fillId="7" borderId="5" xfId="2" applyNumberFormat="1" applyFont="1" applyFill="1" applyBorder="1" applyAlignment="1" applyProtection="1">
      <alignment vertical="center"/>
    </xf>
    <xf numFmtId="44" fontId="4" fillId="7" borderId="5" xfId="2" applyFont="1" applyFill="1" applyBorder="1" applyAlignment="1" applyProtection="1">
      <alignment vertical="center"/>
    </xf>
    <xf numFmtId="43" fontId="4" fillId="7" borderId="5" xfId="1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center" wrapText="1"/>
    </xf>
    <xf numFmtId="0" fontId="4" fillId="10" borderId="5" xfId="2" applyNumberFormat="1" applyFont="1" applyFill="1" applyBorder="1" applyAlignment="1" applyProtection="1">
      <alignment horizontal="center" vertical="center"/>
    </xf>
    <xf numFmtId="165" fontId="4" fillId="10" borderId="5" xfId="1" applyNumberFormat="1" applyFont="1" applyFill="1" applyBorder="1" applyAlignment="1" applyProtection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vertical="center" wrapText="1"/>
    </xf>
    <xf numFmtId="0" fontId="4" fillId="10" borderId="4" xfId="2" applyNumberFormat="1" applyFont="1" applyFill="1" applyBorder="1" applyAlignment="1" applyProtection="1">
      <alignment horizontal="center" vertical="center"/>
    </xf>
    <xf numFmtId="165" fontId="4" fillId="10" borderId="4" xfId="1" applyNumberFormat="1" applyFont="1" applyFill="1" applyBorder="1" applyAlignment="1" applyProtection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2" xfId="2" applyNumberFormat="1" applyFont="1" applyFill="1" applyBorder="1" applyAlignment="1" applyProtection="1">
      <alignment vertical="center"/>
    </xf>
    <xf numFmtId="43" fontId="4" fillId="7" borderId="2" xfId="1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vertical="center" wrapText="1"/>
    </xf>
    <xf numFmtId="0" fontId="4" fillId="12" borderId="5" xfId="2" applyNumberFormat="1" applyFont="1" applyFill="1" applyBorder="1" applyAlignment="1" applyProtection="1">
      <alignment horizontal="center" vertical="center"/>
    </xf>
    <xf numFmtId="44" fontId="4" fillId="12" borderId="5" xfId="2" applyFont="1" applyFill="1" applyBorder="1" applyAlignment="1" applyProtection="1">
      <alignment horizontal="center" vertical="center"/>
    </xf>
    <xf numFmtId="165" fontId="4" fillId="7" borderId="5" xfId="1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165" fontId="4" fillId="7" borderId="7" xfId="1" applyNumberFormat="1" applyFont="1" applyFill="1" applyBorder="1" applyAlignment="1" applyProtection="1">
      <alignment horizontal="center" vertical="center"/>
    </xf>
    <xf numFmtId="0" fontId="0" fillId="11" borderId="19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1BAE-BB40-7747-904B-C75191332D95}">
  <dimension ref="B2:J143"/>
  <sheetViews>
    <sheetView rightToLeft="1" tabSelected="1" workbookViewId="0">
      <selection activeCell="E9" sqref="E9"/>
    </sheetView>
  </sheetViews>
  <sheetFormatPr baseColWidth="10" defaultRowHeight="16" x14ac:dyDescent="0.2"/>
  <cols>
    <col min="1" max="1" width="4.7109375" customWidth="1"/>
    <col min="2" max="2" width="5.42578125" style="53" customWidth="1"/>
    <col min="3" max="3" width="32.28515625" style="53" customWidth="1"/>
    <col min="4" max="4" width="18" style="53" customWidth="1"/>
    <col min="5" max="5" width="20.5703125" style="53" customWidth="1"/>
    <col min="6" max="7" width="10.7109375" style="53"/>
    <col min="8" max="8" width="13.28515625" style="53" bestFit="1" customWidth="1"/>
    <col min="9" max="9" width="11.85546875" style="53" bestFit="1" customWidth="1"/>
    <col min="10" max="10" width="32.7109375" style="53" customWidth="1"/>
  </cols>
  <sheetData>
    <row r="2" spans="2:10" ht="17" thickBot="1" x14ac:dyDescent="0.25">
      <c r="C2" s="98" t="s">
        <v>161</v>
      </c>
      <c r="D2" s="98"/>
      <c r="E2" s="98"/>
      <c r="F2" s="98"/>
      <c r="G2" s="98"/>
      <c r="J2" s="54"/>
    </row>
    <row r="3" spans="2:10" ht="19" thickBot="1" x14ac:dyDescent="0.25">
      <c r="B3" s="95" t="s">
        <v>0</v>
      </c>
      <c r="C3" s="96"/>
      <c r="D3" s="96"/>
      <c r="E3" s="96"/>
      <c r="F3" s="96"/>
      <c r="G3" s="96"/>
      <c r="H3" s="96"/>
      <c r="I3" s="96"/>
      <c r="J3" s="97"/>
    </row>
    <row r="4" spans="2:10" ht="19" thickBot="1" x14ac:dyDescent="0.25">
      <c r="B4" s="55"/>
      <c r="C4" s="56" t="s">
        <v>1</v>
      </c>
      <c r="D4" s="57"/>
      <c r="E4" s="57"/>
      <c r="F4" s="58"/>
      <c r="G4" s="56"/>
      <c r="H4" s="56"/>
      <c r="I4" s="56"/>
      <c r="J4" s="59"/>
    </row>
    <row r="5" spans="2:10" ht="30" x14ac:dyDescent="0.2">
      <c r="B5" s="27" t="s">
        <v>2</v>
      </c>
      <c r="C5" s="28" t="s">
        <v>3</v>
      </c>
      <c r="D5" s="29" t="s">
        <v>4</v>
      </c>
      <c r="E5" s="29" t="s">
        <v>5</v>
      </c>
      <c r="F5" s="30" t="s">
        <v>6</v>
      </c>
      <c r="G5" s="30" t="s">
        <v>7</v>
      </c>
      <c r="H5" s="31" t="s">
        <v>8</v>
      </c>
      <c r="I5" s="32" t="s">
        <v>9</v>
      </c>
      <c r="J5" s="33" t="s">
        <v>10</v>
      </c>
    </row>
    <row r="6" spans="2:10" x14ac:dyDescent="0.2">
      <c r="B6" s="60"/>
      <c r="C6" s="11" t="s">
        <v>11</v>
      </c>
      <c r="D6" s="12"/>
      <c r="E6" s="12"/>
      <c r="F6" s="13"/>
      <c r="G6" s="61"/>
      <c r="H6" s="62"/>
      <c r="I6" s="63"/>
      <c r="J6" s="64"/>
    </row>
    <row r="7" spans="2:10" ht="45" x14ac:dyDescent="0.2">
      <c r="B7" s="34">
        <v>1</v>
      </c>
      <c r="C7" s="14" t="s">
        <v>12</v>
      </c>
      <c r="D7" s="15"/>
      <c r="E7" s="15"/>
      <c r="F7" s="1">
        <v>3</v>
      </c>
      <c r="G7" s="2" t="s">
        <v>13</v>
      </c>
      <c r="H7" s="3">
        <v>8500</v>
      </c>
      <c r="I7" s="4">
        <f t="shared" ref="I7:I8" si="0">H7*F7</f>
        <v>25500</v>
      </c>
      <c r="J7" s="5"/>
    </row>
    <row r="8" spans="2:10" ht="45" x14ac:dyDescent="0.2">
      <c r="B8" s="34">
        <f t="shared" ref="B8" si="1">B7+1</f>
        <v>2</v>
      </c>
      <c r="C8" s="14" t="s">
        <v>14</v>
      </c>
      <c r="D8" s="15"/>
      <c r="E8" s="16"/>
      <c r="F8" s="1">
        <v>1</v>
      </c>
      <c r="G8" s="2" t="s">
        <v>13</v>
      </c>
      <c r="H8" s="3">
        <v>65000</v>
      </c>
      <c r="I8" s="4">
        <f t="shared" si="0"/>
        <v>65000</v>
      </c>
      <c r="J8" s="5"/>
    </row>
    <row r="9" spans="2:10" x14ac:dyDescent="0.2">
      <c r="B9" s="65"/>
      <c r="C9" s="17" t="s">
        <v>15</v>
      </c>
      <c r="D9" s="18"/>
      <c r="E9" s="18"/>
      <c r="F9" s="19"/>
      <c r="G9" s="66"/>
      <c r="H9" s="66"/>
      <c r="I9" s="67">
        <f>SUM(I7:I8)</f>
        <v>90500</v>
      </c>
      <c r="J9" s="68"/>
    </row>
    <row r="10" spans="2:10" x14ac:dyDescent="0.2">
      <c r="B10" s="60"/>
      <c r="C10" s="11" t="s">
        <v>16</v>
      </c>
      <c r="D10" s="12"/>
      <c r="E10" s="12"/>
      <c r="F10" s="13"/>
      <c r="G10" s="61"/>
      <c r="H10" s="61"/>
      <c r="I10" s="63"/>
      <c r="J10" s="64"/>
    </row>
    <row r="11" spans="2:10" ht="30" x14ac:dyDescent="0.2">
      <c r="B11" s="34">
        <f>B8+1</f>
        <v>3</v>
      </c>
      <c r="C11" s="14" t="s">
        <v>17</v>
      </c>
      <c r="D11" s="15"/>
      <c r="E11" s="15"/>
      <c r="F11" s="1">
        <v>5</v>
      </c>
      <c r="G11" s="2" t="s">
        <v>13</v>
      </c>
      <c r="H11" s="3">
        <v>3500</v>
      </c>
      <c r="I11" s="4">
        <f t="shared" ref="I11:I40" si="2">H11*F11</f>
        <v>17500</v>
      </c>
      <c r="J11" s="5"/>
    </row>
    <row r="12" spans="2:10" ht="30" x14ac:dyDescent="0.2">
      <c r="B12" s="34">
        <f>B11+1</f>
        <v>4</v>
      </c>
      <c r="C12" s="14" t="s">
        <v>18</v>
      </c>
      <c r="D12" s="15"/>
      <c r="E12" s="15"/>
      <c r="F12" s="1">
        <v>5</v>
      </c>
      <c r="G12" s="2" t="s">
        <v>13</v>
      </c>
      <c r="H12" s="3">
        <v>5500</v>
      </c>
      <c r="I12" s="4">
        <f t="shared" si="2"/>
        <v>27500</v>
      </c>
      <c r="J12" s="5"/>
    </row>
    <row r="13" spans="2:10" x14ac:dyDescent="0.2">
      <c r="B13" s="34">
        <f>B12+1</f>
        <v>5</v>
      </c>
      <c r="C13" s="14" t="s">
        <v>19</v>
      </c>
      <c r="D13" s="15"/>
      <c r="E13" s="15"/>
      <c r="F13" s="1">
        <v>50</v>
      </c>
      <c r="G13" s="2" t="s">
        <v>13</v>
      </c>
      <c r="H13" s="3">
        <v>2300</v>
      </c>
      <c r="I13" s="4">
        <f t="shared" si="2"/>
        <v>115000</v>
      </c>
      <c r="J13" s="5"/>
    </row>
    <row r="14" spans="2:10" ht="45" x14ac:dyDescent="0.2">
      <c r="B14" s="34">
        <f t="shared" ref="B14:B40" si="3">B13+1</f>
        <v>6</v>
      </c>
      <c r="C14" s="14" t="s">
        <v>20</v>
      </c>
      <c r="D14" s="15"/>
      <c r="E14" s="15"/>
      <c r="F14" s="1">
        <v>10</v>
      </c>
      <c r="G14" s="2" t="s">
        <v>13</v>
      </c>
      <c r="H14" s="3">
        <v>4500</v>
      </c>
      <c r="I14" s="4">
        <f t="shared" si="2"/>
        <v>45000</v>
      </c>
      <c r="J14" s="5"/>
    </row>
    <row r="15" spans="2:10" ht="45" x14ac:dyDescent="0.2">
      <c r="B15" s="34">
        <f t="shared" si="3"/>
        <v>7</v>
      </c>
      <c r="C15" s="14" t="s">
        <v>21</v>
      </c>
      <c r="D15" s="15"/>
      <c r="E15" s="15"/>
      <c r="F15" s="2">
        <v>30</v>
      </c>
      <c r="G15" s="2" t="s">
        <v>13</v>
      </c>
      <c r="H15" s="3">
        <v>950</v>
      </c>
      <c r="I15" s="4">
        <f t="shared" si="2"/>
        <v>28500</v>
      </c>
      <c r="J15" s="5"/>
    </row>
    <row r="16" spans="2:10" ht="30" x14ac:dyDescent="0.2">
      <c r="B16" s="34">
        <f t="shared" si="3"/>
        <v>8</v>
      </c>
      <c r="C16" s="14" t="s">
        <v>22</v>
      </c>
      <c r="D16" s="15"/>
      <c r="E16" s="15"/>
      <c r="F16" s="1">
        <v>10</v>
      </c>
      <c r="G16" s="2" t="s">
        <v>13</v>
      </c>
      <c r="H16" s="3">
        <v>180</v>
      </c>
      <c r="I16" s="4">
        <f t="shared" si="2"/>
        <v>1800</v>
      </c>
      <c r="J16" s="5"/>
    </row>
    <row r="17" spans="2:10" ht="30" x14ac:dyDescent="0.2">
      <c r="B17" s="34">
        <f t="shared" si="3"/>
        <v>9</v>
      </c>
      <c r="C17" s="14" t="s">
        <v>23</v>
      </c>
      <c r="D17" s="15"/>
      <c r="E17" s="15"/>
      <c r="F17" s="1">
        <v>300</v>
      </c>
      <c r="G17" s="2" t="s">
        <v>13</v>
      </c>
      <c r="H17" s="3">
        <v>160</v>
      </c>
      <c r="I17" s="4">
        <f t="shared" si="2"/>
        <v>48000</v>
      </c>
      <c r="J17" s="5"/>
    </row>
    <row r="18" spans="2:10" ht="45" x14ac:dyDescent="0.2">
      <c r="B18" s="34">
        <f t="shared" si="3"/>
        <v>10</v>
      </c>
      <c r="C18" s="14" t="s">
        <v>24</v>
      </c>
      <c r="D18" s="15"/>
      <c r="E18" s="15"/>
      <c r="F18" s="1">
        <v>100</v>
      </c>
      <c r="G18" s="2" t="s">
        <v>13</v>
      </c>
      <c r="H18" s="3">
        <v>120</v>
      </c>
      <c r="I18" s="4">
        <f t="shared" si="2"/>
        <v>12000</v>
      </c>
      <c r="J18" s="5"/>
    </row>
    <row r="19" spans="2:10" ht="60" x14ac:dyDescent="0.2">
      <c r="B19" s="34">
        <f t="shared" si="3"/>
        <v>11</v>
      </c>
      <c r="C19" s="14" t="s">
        <v>25</v>
      </c>
      <c r="D19" s="15"/>
      <c r="E19" s="15"/>
      <c r="F19" s="1">
        <v>200</v>
      </c>
      <c r="G19" s="2" t="s">
        <v>13</v>
      </c>
      <c r="H19" s="3">
        <v>1500</v>
      </c>
      <c r="I19" s="4">
        <f t="shared" si="2"/>
        <v>300000</v>
      </c>
      <c r="J19" s="5"/>
    </row>
    <row r="20" spans="2:10" x14ac:dyDescent="0.2">
      <c r="B20" s="34">
        <f t="shared" si="3"/>
        <v>12</v>
      </c>
      <c r="C20" s="14" t="s">
        <v>26</v>
      </c>
      <c r="D20" s="15"/>
      <c r="E20" s="15"/>
      <c r="F20" s="1">
        <v>50</v>
      </c>
      <c r="G20" s="2" t="s">
        <v>13</v>
      </c>
      <c r="H20" s="3">
        <v>250</v>
      </c>
      <c r="I20" s="4">
        <f t="shared" si="2"/>
        <v>12500</v>
      </c>
      <c r="J20" s="5"/>
    </row>
    <row r="21" spans="2:10" ht="30" x14ac:dyDescent="0.2">
      <c r="B21" s="34">
        <f t="shared" si="3"/>
        <v>13</v>
      </c>
      <c r="C21" s="14" t="s">
        <v>27</v>
      </c>
      <c r="D21" s="15"/>
      <c r="E21" s="15"/>
      <c r="F21" s="1">
        <v>50</v>
      </c>
      <c r="G21" s="2" t="s">
        <v>13</v>
      </c>
      <c r="H21" s="3">
        <v>50</v>
      </c>
      <c r="I21" s="4">
        <f t="shared" si="2"/>
        <v>2500</v>
      </c>
      <c r="J21" s="5"/>
    </row>
    <row r="22" spans="2:10" ht="30" x14ac:dyDescent="0.2">
      <c r="B22" s="34">
        <f t="shared" si="3"/>
        <v>14</v>
      </c>
      <c r="C22" s="14" t="s">
        <v>28</v>
      </c>
      <c r="D22" s="15"/>
      <c r="E22" s="15"/>
      <c r="F22" s="1">
        <v>50</v>
      </c>
      <c r="G22" s="2" t="s">
        <v>13</v>
      </c>
      <c r="H22" s="3">
        <v>30</v>
      </c>
      <c r="I22" s="4">
        <f t="shared" si="2"/>
        <v>1500</v>
      </c>
      <c r="J22" s="5"/>
    </row>
    <row r="23" spans="2:10" ht="30" x14ac:dyDescent="0.2">
      <c r="B23" s="34">
        <f t="shared" si="3"/>
        <v>15</v>
      </c>
      <c r="C23" s="14" t="s">
        <v>29</v>
      </c>
      <c r="D23" s="15"/>
      <c r="E23" s="15"/>
      <c r="F23" s="1">
        <v>20</v>
      </c>
      <c r="G23" s="2" t="s">
        <v>13</v>
      </c>
      <c r="H23" s="3">
        <v>180</v>
      </c>
      <c r="I23" s="4">
        <f t="shared" si="2"/>
        <v>3600</v>
      </c>
      <c r="J23" s="5"/>
    </row>
    <row r="24" spans="2:10" x14ac:dyDescent="0.2">
      <c r="B24" s="34">
        <f t="shared" si="3"/>
        <v>16</v>
      </c>
      <c r="C24" s="14" t="s">
        <v>30</v>
      </c>
      <c r="D24" s="15"/>
      <c r="E24" s="15"/>
      <c r="F24" s="1">
        <v>10</v>
      </c>
      <c r="G24" s="2" t="s">
        <v>13</v>
      </c>
      <c r="H24" s="3">
        <v>350</v>
      </c>
      <c r="I24" s="4">
        <f t="shared" si="2"/>
        <v>3500</v>
      </c>
      <c r="J24" s="5"/>
    </row>
    <row r="25" spans="2:10" x14ac:dyDescent="0.2">
      <c r="B25" s="34">
        <f t="shared" si="3"/>
        <v>17</v>
      </c>
      <c r="C25" s="14" t="s">
        <v>31</v>
      </c>
      <c r="D25" s="15"/>
      <c r="E25" s="15"/>
      <c r="F25" s="1">
        <v>10</v>
      </c>
      <c r="G25" s="2" t="s">
        <v>13</v>
      </c>
      <c r="H25" s="3">
        <v>550</v>
      </c>
      <c r="I25" s="4">
        <f t="shared" si="2"/>
        <v>5500</v>
      </c>
      <c r="J25" s="5"/>
    </row>
    <row r="26" spans="2:10" ht="30" x14ac:dyDescent="0.2">
      <c r="B26" s="34">
        <f t="shared" si="3"/>
        <v>18</v>
      </c>
      <c r="C26" s="14" t="s">
        <v>32</v>
      </c>
      <c r="D26" s="15"/>
      <c r="E26" s="15"/>
      <c r="F26" s="1">
        <v>100</v>
      </c>
      <c r="G26" s="2" t="s">
        <v>13</v>
      </c>
      <c r="H26" s="3">
        <v>800</v>
      </c>
      <c r="I26" s="4">
        <f t="shared" si="2"/>
        <v>80000</v>
      </c>
      <c r="J26" s="5"/>
    </row>
    <row r="27" spans="2:10" ht="30" x14ac:dyDescent="0.2">
      <c r="B27" s="34">
        <f t="shared" si="3"/>
        <v>19</v>
      </c>
      <c r="C27" s="14" t="s">
        <v>33</v>
      </c>
      <c r="D27" s="15"/>
      <c r="E27" s="15"/>
      <c r="F27" s="1">
        <v>10</v>
      </c>
      <c r="G27" s="2" t="s">
        <v>13</v>
      </c>
      <c r="H27" s="3">
        <v>600</v>
      </c>
      <c r="I27" s="4">
        <f t="shared" si="2"/>
        <v>6000</v>
      </c>
      <c r="J27" s="5"/>
    </row>
    <row r="28" spans="2:10" ht="30" x14ac:dyDescent="0.2">
      <c r="B28" s="34">
        <f t="shared" si="3"/>
        <v>20</v>
      </c>
      <c r="C28" s="14" t="s">
        <v>34</v>
      </c>
      <c r="D28" s="15"/>
      <c r="E28" s="15"/>
      <c r="F28" s="1">
        <v>15</v>
      </c>
      <c r="G28" s="2" t="s">
        <v>13</v>
      </c>
      <c r="H28" s="3">
        <v>550</v>
      </c>
      <c r="I28" s="4">
        <f t="shared" si="2"/>
        <v>8250</v>
      </c>
      <c r="J28" s="5"/>
    </row>
    <row r="29" spans="2:10" ht="30" x14ac:dyDescent="0.2">
      <c r="B29" s="34">
        <f t="shared" si="3"/>
        <v>21</v>
      </c>
      <c r="C29" s="14" t="s">
        <v>35</v>
      </c>
      <c r="D29" s="15"/>
      <c r="E29" s="15"/>
      <c r="F29" s="1">
        <v>15</v>
      </c>
      <c r="G29" s="2" t="s">
        <v>13</v>
      </c>
      <c r="H29" s="3">
        <v>1200</v>
      </c>
      <c r="I29" s="4">
        <f t="shared" si="2"/>
        <v>18000</v>
      </c>
      <c r="J29" s="5"/>
    </row>
    <row r="30" spans="2:10" ht="30" x14ac:dyDescent="0.2">
      <c r="B30" s="34">
        <f t="shared" si="3"/>
        <v>22</v>
      </c>
      <c r="C30" s="14" t="s">
        <v>36</v>
      </c>
      <c r="D30" s="15"/>
      <c r="E30" s="15"/>
      <c r="F30" s="1">
        <v>10</v>
      </c>
      <c r="G30" s="2" t="s">
        <v>13</v>
      </c>
      <c r="H30" s="3">
        <v>1500</v>
      </c>
      <c r="I30" s="4">
        <f t="shared" si="2"/>
        <v>15000</v>
      </c>
      <c r="J30" s="5"/>
    </row>
    <row r="31" spans="2:10" ht="60" x14ac:dyDescent="0.2">
      <c r="B31" s="34">
        <f t="shared" si="3"/>
        <v>23</v>
      </c>
      <c r="C31" s="14" t="s">
        <v>37</v>
      </c>
      <c r="D31" s="15"/>
      <c r="E31" s="15"/>
      <c r="F31" s="1">
        <v>100</v>
      </c>
      <c r="G31" s="2" t="s">
        <v>13</v>
      </c>
      <c r="H31" s="3">
        <v>1600</v>
      </c>
      <c r="I31" s="4">
        <f t="shared" si="2"/>
        <v>160000</v>
      </c>
      <c r="J31" s="5"/>
    </row>
    <row r="32" spans="2:10" ht="60" x14ac:dyDescent="0.2">
      <c r="B32" s="34">
        <f t="shared" si="3"/>
        <v>24</v>
      </c>
      <c r="C32" s="14" t="s">
        <v>38</v>
      </c>
      <c r="D32" s="15"/>
      <c r="E32" s="15"/>
      <c r="F32" s="1">
        <v>30</v>
      </c>
      <c r="G32" s="2" t="s">
        <v>13</v>
      </c>
      <c r="H32" s="3">
        <v>1780</v>
      </c>
      <c r="I32" s="4">
        <f t="shared" si="2"/>
        <v>53400</v>
      </c>
      <c r="J32" s="5"/>
    </row>
    <row r="33" spans="2:10" ht="60" x14ac:dyDescent="0.2">
      <c r="B33" s="34">
        <f t="shared" si="3"/>
        <v>25</v>
      </c>
      <c r="C33" s="14" t="s">
        <v>39</v>
      </c>
      <c r="D33" s="15"/>
      <c r="E33" s="15"/>
      <c r="F33" s="1">
        <v>10</v>
      </c>
      <c r="G33" s="2" t="s">
        <v>13</v>
      </c>
      <c r="H33" s="3">
        <v>2500</v>
      </c>
      <c r="I33" s="4">
        <f t="shared" si="2"/>
        <v>25000</v>
      </c>
      <c r="J33" s="5"/>
    </row>
    <row r="34" spans="2:10" ht="45" x14ac:dyDescent="0.2">
      <c r="B34" s="34">
        <f t="shared" si="3"/>
        <v>26</v>
      </c>
      <c r="C34" s="14" t="s">
        <v>40</v>
      </c>
      <c r="D34" s="15"/>
      <c r="E34" s="15"/>
      <c r="F34" s="1">
        <v>50</v>
      </c>
      <c r="G34" s="2" t="s">
        <v>13</v>
      </c>
      <c r="H34" s="3">
        <v>1200</v>
      </c>
      <c r="I34" s="4">
        <f t="shared" si="2"/>
        <v>60000</v>
      </c>
      <c r="J34" s="5"/>
    </row>
    <row r="35" spans="2:10" ht="30" x14ac:dyDescent="0.2">
      <c r="B35" s="34">
        <f t="shared" si="3"/>
        <v>27</v>
      </c>
      <c r="C35" s="14" t="s">
        <v>41</v>
      </c>
      <c r="D35" s="15"/>
      <c r="E35" s="15"/>
      <c r="F35" s="1">
        <v>30</v>
      </c>
      <c r="G35" s="2" t="s">
        <v>13</v>
      </c>
      <c r="H35" s="3">
        <v>12</v>
      </c>
      <c r="I35" s="4">
        <f t="shared" si="2"/>
        <v>360</v>
      </c>
      <c r="J35" s="5"/>
    </row>
    <row r="36" spans="2:10" ht="30" x14ac:dyDescent="0.2">
      <c r="B36" s="34">
        <f t="shared" si="3"/>
        <v>28</v>
      </c>
      <c r="C36" s="14" t="s">
        <v>42</v>
      </c>
      <c r="D36" s="15"/>
      <c r="E36" s="15"/>
      <c r="F36" s="1">
        <v>5</v>
      </c>
      <c r="G36" s="2" t="s">
        <v>13</v>
      </c>
      <c r="H36" s="3">
        <v>650</v>
      </c>
      <c r="I36" s="4">
        <f t="shared" si="2"/>
        <v>3250</v>
      </c>
      <c r="J36" s="5"/>
    </row>
    <row r="37" spans="2:10" ht="30" x14ac:dyDescent="0.2">
      <c r="B37" s="34">
        <f t="shared" si="3"/>
        <v>29</v>
      </c>
      <c r="C37" s="14" t="s">
        <v>43</v>
      </c>
      <c r="D37" s="15"/>
      <c r="E37" s="15"/>
      <c r="F37" s="1">
        <v>10</v>
      </c>
      <c r="G37" s="2" t="s">
        <v>13</v>
      </c>
      <c r="H37" s="3">
        <v>160</v>
      </c>
      <c r="I37" s="4">
        <f t="shared" si="2"/>
        <v>1600</v>
      </c>
      <c r="J37" s="5"/>
    </row>
    <row r="38" spans="2:10" x14ac:dyDescent="0.2">
      <c r="B38" s="34">
        <f t="shared" si="3"/>
        <v>30</v>
      </c>
      <c r="C38" s="14" t="s">
        <v>44</v>
      </c>
      <c r="D38" s="15"/>
      <c r="E38" s="15"/>
      <c r="F38" s="1">
        <v>100</v>
      </c>
      <c r="G38" s="2" t="s">
        <v>13</v>
      </c>
      <c r="H38" s="3">
        <v>640</v>
      </c>
      <c r="I38" s="4">
        <f t="shared" si="2"/>
        <v>64000</v>
      </c>
      <c r="J38" s="5"/>
    </row>
    <row r="39" spans="2:10" ht="30" x14ac:dyDescent="0.2">
      <c r="B39" s="34">
        <f t="shared" si="3"/>
        <v>31</v>
      </c>
      <c r="C39" s="14" t="s">
        <v>45</v>
      </c>
      <c r="D39" s="15"/>
      <c r="E39" s="15"/>
      <c r="F39" s="1">
        <v>10</v>
      </c>
      <c r="G39" s="2" t="s">
        <v>13</v>
      </c>
      <c r="H39" s="3">
        <v>600</v>
      </c>
      <c r="I39" s="4">
        <f t="shared" si="2"/>
        <v>6000</v>
      </c>
      <c r="J39" s="5"/>
    </row>
    <row r="40" spans="2:10" x14ac:dyDescent="0.2">
      <c r="B40" s="34">
        <f t="shared" si="3"/>
        <v>32</v>
      </c>
      <c r="C40" s="14" t="s">
        <v>46</v>
      </c>
      <c r="D40" s="15"/>
      <c r="E40" s="15"/>
      <c r="F40" s="1">
        <v>5</v>
      </c>
      <c r="G40" s="2" t="s">
        <v>13</v>
      </c>
      <c r="H40" s="3">
        <v>450</v>
      </c>
      <c r="I40" s="4">
        <f t="shared" si="2"/>
        <v>2250</v>
      </c>
      <c r="J40" s="5"/>
    </row>
    <row r="41" spans="2:10" ht="17" thickBot="1" x14ac:dyDescent="0.25">
      <c r="B41" s="69"/>
      <c r="C41" s="39" t="s">
        <v>47</v>
      </c>
      <c r="D41" s="40"/>
      <c r="E41" s="40"/>
      <c r="F41" s="41"/>
      <c r="G41" s="70"/>
      <c r="H41" s="70"/>
      <c r="I41" s="71">
        <f>SUM(I11:I40)</f>
        <v>1127510</v>
      </c>
      <c r="J41" s="72"/>
    </row>
    <row r="42" spans="2:10" ht="17" thickBot="1" x14ac:dyDescent="0.25">
      <c r="B42" s="73"/>
      <c r="C42" s="50" t="s">
        <v>48</v>
      </c>
      <c r="D42" s="51"/>
      <c r="E42" s="51"/>
      <c r="F42" s="52"/>
      <c r="G42" s="74"/>
      <c r="H42" s="74"/>
      <c r="I42" s="75"/>
      <c r="J42" s="76"/>
    </row>
    <row r="43" spans="2:10" ht="30" x14ac:dyDescent="0.2">
      <c r="B43" s="42">
        <f>B40+1</f>
        <v>33</v>
      </c>
      <c r="C43" s="43" t="s">
        <v>49</v>
      </c>
      <c r="D43" s="44"/>
      <c r="E43" s="44"/>
      <c r="F43" s="45">
        <v>50</v>
      </c>
      <c r="G43" s="46" t="s">
        <v>13</v>
      </c>
      <c r="H43" s="47">
        <v>900</v>
      </c>
      <c r="I43" s="48">
        <f t="shared" ref="I43:I49" si="4">H43*F43</f>
        <v>45000</v>
      </c>
      <c r="J43" s="49"/>
    </row>
    <row r="44" spans="2:10" ht="30" x14ac:dyDescent="0.2">
      <c r="B44" s="34">
        <f>B43+1</f>
        <v>34</v>
      </c>
      <c r="C44" s="14" t="s">
        <v>50</v>
      </c>
      <c r="D44" s="15"/>
      <c r="E44" s="15"/>
      <c r="F44" s="1">
        <v>20</v>
      </c>
      <c r="G44" s="2" t="s">
        <v>13</v>
      </c>
      <c r="H44" s="3">
        <v>1450</v>
      </c>
      <c r="I44" s="4">
        <f t="shared" si="4"/>
        <v>29000</v>
      </c>
      <c r="J44" s="5"/>
    </row>
    <row r="45" spans="2:10" ht="45" x14ac:dyDescent="0.2">
      <c r="B45" s="34">
        <f t="shared" ref="B45:B49" si="5">B44+1</f>
        <v>35</v>
      </c>
      <c r="C45" s="14" t="s">
        <v>51</v>
      </c>
      <c r="D45" s="15"/>
      <c r="E45" s="15"/>
      <c r="F45" s="1">
        <v>10</v>
      </c>
      <c r="G45" s="2" t="s">
        <v>13</v>
      </c>
      <c r="H45" s="3">
        <v>1600</v>
      </c>
      <c r="I45" s="4">
        <f t="shared" si="4"/>
        <v>16000</v>
      </c>
      <c r="J45" s="5"/>
    </row>
    <row r="46" spans="2:10" ht="30" x14ac:dyDescent="0.2">
      <c r="B46" s="34">
        <f t="shared" si="5"/>
        <v>36</v>
      </c>
      <c r="C46" s="14" t="s">
        <v>52</v>
      </c>
      <c r="D46" s="15"/>
      <c r="E46" s="15"/>
      <c r="F46" s="1">
        <v>30</v>
      </c>
      <c r="G46" s="2" t="s">
        <v>13</v>
      </c>
      <c r="H46" s="3">
        <v>1350</v>
      </c>
      <c r="I46" s="4">
        <f t="shared" si="4"/>
        <v>40500</v>
      </c>
      <c r="J46" s="5"/>
    </row>
    <row r="47" spans="2:10" ht="45" x14ac:dyDescent="0.2">
      <c r="B47" s="34">
        <f t="shared" si="5"/>
        <v>37</v>
      </c>
      <c r="C47" s="14" t="s">
        <v>53</v>
      </c>
      <c r="D47" s="15"/>
      <c r="E47" s="15"/>
      <c r="F47" s="1">
        <v>150</v>
      </c>
      <c r="G47" s="2" t="s">
        <v>13</v>
      </c>
      <c r="H47" s="3">
        <v>1800</v>
      </c>
      <c r="I47" s="4">
        <f t="shared" si="4"/>
        <v>270000</v>
      </c>
      <c r="J47" s="5"/>
    </row>
    <row r="48" spans="2:10" ht="45" x14ac:dyDescent="0.2">
      <c r="B48" s="34">
        <f t="shared" si="5"/>
        <v>38</v>
      </c>
      <c r="C48" s="14" t="s">
        <v>54</v>
      </c>
      <c r="D48" s="15"/>
      <c r="E48" s="15"/>
      <c r="F48" s="1">
        <f>30*12</f>
        <v>360</v>
      </c>
      <c r="G48" s="2" t="s">
        <v>55</v>
      </c>
      <c r="H48" s="3">
        <v>80</v>
      </c>
      <c r="I48" s="4">
        <f t="shared" si="4"/>
        <v>28800</v>
      </c>
      <c r="J48" s="5"/>
    </row>
    <row r="49" spans="2:10" ht="45" x14ac:dyDescent="0.2">
      <c r="B49" s="34">
        <f t="shared" si="5"/>
        <v>39</v>
      </c>
      <c r="C49" s="14" t="s">
        <v>56</v>
      </c>
      <c r="D49" s="15"/>
      <c r="E49" s="15"/>
      <c r="F49" s="1">
        <f>150*12</f>
        <v>1800</v>
      </c>
      <c r="G49" s="2" t="s">
        <v>55</v>
      </c>
      <c r="H49" s="3">
        <v>120</v>
      </c>
      <c r="I49" s="4">
        <f t="shared" si="4"/>
        <v>216000</v>
      </c>
      <c r="J49" s="5"/>
    </row>
    <row r="50" spans="2:10" ht="17" thickBot="1" x14ac:dyDescent="0.25">
      <c r="B50" s="69"/>
      <c r="C50" s="39" t="s">
        <v>57</v>
      </c>
      <c r="D50" s="40"/>
      <c r="E50" s="40"/>
      <c r="F50" s="41"/>
      <c r="G50" s="70"/>
      <c r="H50" s="70"/>
      <c r="I50" s="71">
        <f>SUM(I43:I49)</f>
        <v>645300</v>
      </c>
      <c r="J50" s="72"/>
    </row>
    <row r="51" spans="2:10" ht="17" thickBot="1" x14ac:dyDescent="0.25">
      <c r="B51" s="73"/>
      <c r="C51" s="50" t="s">
        <v>58</v>
      </c>
      <c r="D51" s="51"/>
      <c r="E51" s="51"/>
      <c r="F51" s="52"/>
      <c r="G51" s="74"/>
      <c r="H51" s="74"/>
      <c r="I51" s="75"/>
      <c r="J51" s="76"/>
    </row>
    <row r="52" spans="2:10" ht="30" x14ac:dyDescent="0.2">
      <c r="B52" s="42">
        <f>B49+1</f>
        <v>40</v>
      </c>
      <c r="C52" s="43" t="s">
        <v>59</v>
      </c>
      <c r="D52" s="44"/>
      <c r="E52" s="44"/>
      <c r="F52" s="45">
        <v>50</v>
      </c>
      <c r="G52" s="46" t="s">
        <v>60</v>
      </c>
      <c r="H52" s="47">
        <v>1900</v>
      </c>
      <c r="I52" s="48">
        <f>H52*F52</f>
        <v>95000</v>
      </c>
      <c r="J52" s="49"/>
    </row>
    <row r="53" spans="2:10" ht="45" x14ac:dyDescent="0.2">
      <c r="B53" s="34">
        <f>B52+1</f>
        <v>41</v>
      </c>
      <c r="C53" s="14" t="s">
        <v>61</v>
      </c>
      <c r="D53" s="15"/>
      <c r="E53" s="15"/>
      <c r="F53" s="1">
        <v>20</v>
      </c>
      <c r="G53" s="2" t="s">
        <v>13</v>
      </c>
      <c r="H53" s="3">
        <v>2850</v>
      </c>
      <c r="I53" s="4">
        <f t="shared" ref="I53:I87" si="6">H53*F53</f>
        <v>57000</v>
      </c>
      <c r="J53" s="5" t="s">
        <v>62</v>
      </c>
    </row>
    <row r="54" spans="2:10" ht="45" x14ac:dyDescent="0.2">
      <c r="B54" s="34">
        <f t="shared" ref="B54:B83" si="7">B53+1</f>
        <v>42</v>
      </c>
      <c r="C54" s="14" t="s">
        <v>63</v>
      </c>
      <c r="D54" s="15"/>
      <c r="E54" s="15"/>
      <c r="F54" s="1">
        <v>100</v>
      </c>
      <c r="G54" s="2" t="s">
        <v>13</v>
      </c>
      <c r="H54" s="3">
        <v>1770</v>
      </c>
      <c r="I54" s="4">
        <f t="shared" si="6"/>
        <v>177000</v>
      </c>
      <c r="J54" s="5" t="s">
        <v>62</v>
      </c>
    </row>
    <row r="55" spans="2:10" ht="60" x14ac:dyDescent="0.2">
      <c r="B55" s="34">
        <f t="shared" si="7"/>
        <v>43</v>
      </c>
      <c r="C55" s="14" t="s">
        <v>64</v>
      </c>
      <c r="D55" s="15"/>
      <c r="E55" s="15"/>
      <c r="F55" s="1">
        <v>120</v>
      </c>
      <c r="G55" s="2" t="s">
        <v>13</v>
      </c>
      <c r="H55" s="3">
        <v>1500</v>
      </c>
      <c r="I55" s="4">
        <f t="shared" si="6"/>
        <v>180000</v>
      </c>
      <c r="J55" s="5"/>
    </row>
    <row r="56" spans="2:10" x14ac:dyDescent="0.2">
      <c r="B56" s="34">
        <f t="shared" si="7"/>
        <v>44</v>
      </c>
      <c r="C56" s="14" t="s">
        <v>65</v>
      </c>
      <c r="D56" s="15"/>
      <c r="E56" s="15"/>
      <c r="F56" s="1">
        <v>100</v>
      </c>
      <c r="G56" s="2" t="s">
        <v>60</v>
      </c>
      <c r="H56" s="3">
        <v>460</v>
      </c>
      <c r="I56" s="4">
        <f t="shared" si="6"/>
        <v>46000</v>
      </c>
      <c r="J56" s="5"/>
    </row>
    <row r="57" spans="2:10" ht="30" x14ac:dyDescent="0.2">
      <c r="B57" s="34">
        <f t="shared" si="7"/>
        <v>45</v>
      </c>
      <c r="C57" s="14" t="s">
        <v>66</v>
      </c>
      <c r="D57" s="15"/>
      <c r="E57" s="15"/>
      <c r="F57" s="1">
        <v>60</v>
      </c>
      <c r="G57" s="2" t="s">
        <v>13</v>
      </c>
      <c r="H57" s="3">
        <v>720</v>
      </c>
      <c r="I57" s="4">
        <f t="shared" si="6"/>
        <v>43200</v>
      </c>
      <c r="J57" s="5" t="s">
        <v>67</v>
      </c>
    </row>
    <row r="58" spans="2:10" ht="30" x14ac:dyDescent="0.2">
      <c r="B58" s="34">
        <f t="shared" si="7"/>
        <v>46</v>
      </c>
      <c r="C58" s="14" t="s">
        <v>68</v>
      </c>
      <c r="D58" s="15"/>
      <c r="E58" s="15"/>
      <c r="F58" s="1">
        <v>30</v>
      </c>
      <c r="G58" s="2" t="s">
        <v>13</v>
      </c>
      <c r="H58" s="3">
        <v>900</v>
      </c>
      <c r="I58" s="4">
        <f t="shared" si="6"/>
        <v>27000</v>
      </c>
      <c r="J58" s="5" t="s">
        <v>67</v>
      </c>
    </row>
    <row r="59" spans="2:10" ht="30" x14ac:dyDescent="0.2">
      <c r="B59" s="34">
        <f t="shared" si="7"/>
        <v>47</v>
      </c>
      <c r="C59" s="14" t="s">
        <v>69</v>
      </c>
      <c r="D59" s="15"/>
      <c r="E59" s="15"/>
      <c r="F59" s="1">
        <v>20</v>
      </c>
      <c r="G59" s="2" t="s">
        <v>13</v>
      </c>
      <c r="H59" s="3">
        <v>3000</v>
      </c>
      <c r="I59" s="4">
        <f t="shared" si="6"/>
        <v>60000</v>
      </c>
      <c r="J59" s="5"/>
    </row>
    <row r="60" spans="2:10" x14ac:dyDescent="0.2">
      <c r="B60" s="34">
        <f t="shared" si="7"/>
        <v>48</v>
      </c>
      <c r="C60" s="14" t="s">
        <v>70</v>
      </c>
      <c r="D60" s="15"/>
      <c r="E60" s="15"/>
      <c r="F60" s="1">
        <v>120</v>
      </c>
      <c r="G60" s="2" t="s">
        <v>60</v>
      </c>
      <c r="H60" s="3">
        <v>560</v>
      </c>
      <c r="I60" s="4">
        <f t="shared" si="6"/>
        <v>67200</v>
      </c>
      <c r="J60" s="5" t="s">
        <v>67</v>
      </c>
    </row>
    <row r="61" spans="2:10" x14ac:dyDescent="0.2">
      <c r="B61" s="34">
        <f t="shared" si="7"/>
        <v>49</v>
      </c>
      <c r="C61" s="14" t="s">
        <v>71</v>
      </c>
      <c r="D61" s="15"/>
      <c r="E61" s="15"/>
      <c r="F61" s="1">
        <v>20</v>
      </c>
      <c r="G61" s="2" t="s">
        <v>60</v>
      </c>
      <c r="H61" s="3">
        <v>490</v>
      </c>
      <c r="I61" s="4">
        <f t="shared" si="6"/>
        <v>9800</v>
      </c>
      <c r="J61" s="5" t="s">
        <v>67</v>
      </c>
    </row>
    <row r="62" spans="2:10" ht="30" x14ac:dyDescent="0.2">
      <c r="B62" s="34">
        <f t="shared" si="7"/>
        <v>50</v>
      </c>
      <c r="C62" s="14" t="s">
        <v>72</v>
      </c>
      <c r="D62" s="15"/>
      <c r="E62" s="15"/>
      <c r="F62" s="1">
        <v>10</v>
      </c>
      <c r="G62" s="2" t="s">
        <v>13</v>
      </c>
      <c r="H62" s="3">
        <v>560</v>
      </c>
      <c r="I62" s="4">
        <f t="shared" si="6"/>
        <v>5600</v>
      </c>
      <c r="J62" s="5" t="s">
        <v>67</v>
      </c>
    </row>
    <row r="63" spans="2:10" ht="30" x14ac:dyDescent="0.2">
      <c r="B63" s="34">
        <f t="shared" si="7"/>
        <v>51</v>
      </c>
      <c r="C63" s="14" t="s">
        <v>73</v>
      </c>
      <c r="D63" s="15"/>
      <c r="E63" s="15"/>
      <c r="F63" s="1">
        <v>5</v>
      </c>
      <c r="G63" s="2" t="s">
        <v>13</v>
      </c>
      <c r="H63" s="3">
        <v>410</v>
      </c>
      <c r="I63" s="4">
        <f t="shared" si="6"/>
        <v>2050</v>
      </c>
      <c r="J63" s="5" t="s">
        <v>67</v>
      </c>
    </row>
    <row r="64" spans="2:10" ht="45" x14ac:dyDescent="0.2">
      <c r="B64" s="34">
        <f t="shared" si="7"/>
        <v>52</v>
      </c>
      <c r="C64" s="14" t="s">
        <v>74</v>
      </c>
      <c r="D64" s="15"/>
      <c r="E64" s="15"/>
      <c r="F64" s="1">
        <v>1</v>
      </c>
      <c r="G64" s="2" t="s">
        <v>60</v>
      </c>
      <c r="H64" s="3">
        <v>42300</v>
      </c>
      <c r="I64" s="4">
        <f t="shared" si="6"/>
        <v>42300</v>
      </c>
      <c r="J64" s="5" t="s">
        <v>75</v>
      </c>
    </row>
    <row r="65" spans="2:10" x14ac:dyDescent="0.2">
      <c r="B65" s="34">
        <f t="shared" si="7"/>
        <v>53</v>
      </c>
      <c r="C65" s="14" t="s">
        <v>76</v>
      </c>
      <c r="D65" s="15"/>
      <c r="E65" s="15"/>
      <c r="F65" s="1">
        <v>50</v>
      </c>
      <c r="G65" s="2" t="s">
        <v>60</v>
      </c>
      <c r="H65" s="3">
        <v>60</v>
      </c>
      <c r="I65" s="4">
        <f t="shared" si="6"/>
        <v>3000</v>
      </c>
      <c r="J65" s="5"/>
    </row>
    <row r="66" spans="2:10" ht="30" x14ac:dyDescent="0.2">
      <c r="B66" s="34">
        <f t="shared" si="7"/>
        <v>54</v>
      </c>
      <c r="C66" s="14" t="s">
        <v>77</v>
      </c>
      <c r="D66" s="15"/>
      <c r="E66" s="15"/>
      <c r="F66" s="1">
        <v>30</v>
      </c>
      <c r="G66" s="2" t="s">
        <v>60</v>
      </c>
      <c r="H66" s="3">
        <v>180</v>
      </c>
      <c r="I66" s="4">
        <f t="shared" si="6"/>
        <v>5400</v>
      </c>
      <c r="J66" s="5"/>
    </row>
    <row r="67" spans="2:10" x14ac:dyDescent="0.2">
      <c r="B67" s="34">
        <f t="shared" si="7"/>
        <v>55</v>
      </c>
      <c r="C67" s="14" t="s">
        <v>78</v>
      </c>
      <c r="D67" s="15"/>
      <c r="E67" s="15"/>
      <c r="F67" s="1">
        <v>10</v>
      </c>
      <c r="G67" s="2" t="s">
        <v>60</v>
      </c>
      <c r="H67" s="3">
        <v>75</v>
      </c>
      <c r="I67" s="4">
        <f t="shared" si="6"/>
        <v>750</v>
      </c>
      <c r="J67" s="5"/>
    </row>
    <row r="68" spans="2:10" x14ac:dyDescent="0.2">
      <c r="B68" s="34">
        <f t="shared" si="7"/>
        <v>56</v>
      </c>
      <c r="C68" s="14" t="s">
        <v>79</v>
      </c>
      <c r="D68" s="15"/>
      <c r="E68" s="15"/>
      <c r="F68" s="1">
        <v>120</v>
      </c>
      <c r="G68" s="2" t="s">
        <v>60</v>
      </c>
      <c r="H68" s="3">
        <v>150</v>
      </c>
      <c r="I68" s="4">
        <f t="shared" si="6"/>
        <v>18000</v>
      </c>
      <c r="J68" s="5"/>
    </row>
    <row r="69" spans="2:10" ht="30" x14ac:dyDescent="0.2">
      <c r="B69" s="34">
        <f t="shared" si="7"/>
        <v>57</v>
      </c>
      <c r="C69" s="14" t="s">
        <v>80</v>
      </c>
      <c r="D69" s="15"/>
      <c r="E69" s="15"/>
      <c r="F69" s="1">
        <v>20</v>
      </c>
      <c r="G69" s="2" t="s">
        <v>60</v>
      </c>
      <c r="H69" s="3">
        <v>900</v>
      </c>
      <c r="I69" s="4">
        <f t="shared" si="6"/>
        <v>18000</v>
      </c>
      <c r="J69" s="5"/>
    </row>
    <row r="70" spans="2:10" ht="30" x14ac:dyDescent="0.2">
      <c r="B70" s="34">
        <f t="shared" si="7"/>
        <v>58</v>
      </c>
      <c r="C70" s="14" t="s">
        <v>81</v>
      </c>
      <c r="D70" s="15"/>
      <c r="E70" s="15"/>
      <c r="F70" s="1">
        <v>20</v>
      </c>
      <c r="G70" s="2" t="s">
        <v>60</v>
      </c>
      <c r="H70" s="3">
        <v>760</v>
      </c>
      <c r="I70" s="4">
        <f t="shared" si="6"/>
        <v>15200</v>
      </c>
      <c r="J70" s="5"/>
    </row>
    <row r="71" spans="2:10" x14ac:dyDescent="0.2">
      <c r="B71" s="34">
        <f t="shared" si="7"/>
        <v>59</v>
      </c>
      <c r="C71" s="14" t="s">
        <v>82</v>
      </c>
      <c r="D71" s="15"/>
      <c r="E71" s="15"/>
      <c r="F71" s="1">
        <v>20</v>
      </c>
      <c r="G71" s="2" t="s">
        <v>60</v>
      </c>
      <c r="H71" s="3">
        <v>280</v>
      </c>
      <c r="I71" s="4">
        <f t="shared" si="6"/>
        <v>5600</v>
      </c>
      <c r="J71" s="5"/>
    </row>
    <row r="72" spans="2:10" x14ac:dyDescent="0.2">
      <c r="B72" s="34">
        <f t="shared" si="7"/>
        <v>60</v>
      </c>
      <c r="C72" s="14" t="s">
        <v>83</v>
      </c>
      <c r="D72" s="15"/>
      <c r="E72" s="15"/>
      <c r="F72" s="1">
        <v>600</v>
      </c>
      <c r="G72" s="2" t="s">
        <v>60</v>
      </c>
      <c r="H72" s="3">
        <v>740</v>
      </c>
      <c r="I72" s="4">
        <f t="shared" si="6"/>
        <v>444000</v>
      </c>
      <c r="J72" s="5"/>
    </row>
    <row r="73" spans="2:10" ht="30" x14ac:dyDescent="0.2">
      <c r="B73" s="34">
        <f t="shared" si="7"/>
        <v>61</v>
      </c>
      <c r="C73" s="14" t="s">
        <v>84</v>
      </c>
      <c r="D73" s="15"/>
      <c r="E73" s="15"/>
      <c r="F73" s="1">
        <v>100</v>
      </c>
      <c r="G73" s="2" t="s">
        <v>60</v>
      </c>
      <c r="H73" s="3">
        <v>535</v>
      </c>
      <c r="I73" s="4">
        <f t="shared" si="6"/>
        <v>53500</v>
      </c>
      <c r="J73" s="5"/>
    </row>
    <row r="74" spans="2:10" x14ac:dyDescent="0.2">
      <c r="B74" s="34">
        <f t="shared" si="7"/>
        <v>62</v>
      </c>
      <c r="C74" s="14" t="s">
        <v>85</v>
      </c>
      <c r="D74" s="15"/>
      <c r="E74" s="15"/>
      <c r="F74" s="1">
        <v>30</v>
      </c>
      <c r="G74" s="2" t="s">
        <v>60</v>
      </c>
      <c r="H74" s="3">
        <v>520</v>
      </c>
      <c r="I74" s="4">
        <f t="shared" si="6"/>
        <v>15600</v>
      </c>
      <c r="J74" s="5"/>
    </row>
    <row r="75" spans="2:10" x14ac:dyDescent="0.2">
      <c r="B75" s="34">
        <f t="shared" si="7"/>
        <v>63</v>
      </c>
      <c r="C75" s="14" t="s">
        <v>86</v>
      </c>
      <c r="D75" s="15"/>
      <c r="E75" s="15"/>
      <c r="F75" s="1">
        <v>20</v>
      </c>
      <c r="G75" s="2" t="s">
        <v>60</v>
      </c>
      <c r="H75" s="3">
        <v>490</v>
      </c>
      <c r="I75" s="4">
        <f t="shared" si="6"/>
        <v>9800</v>
      </c>
      <c r="J75" s="5"/>
    </row>
    <row r="76" spans="2:10" x14ac:dyDescent="0.2">
      <c r="B76" s="34">
        <f t="shared" si="7"/>
        <v>64</v>
      </c>
      <c r="C76" s="14" t="s">
        <v>87</v>
      </c>
      <c r="D76" s="15"/>
      <c r="E76" s="15"/>
      <c r="F76" s="1">
        <v>20</v>
      </c>
      <c r="G76" s="2" t="s">
        <v>60</v>
      </c>
      <c r="H76" s="3">
        <v>700</v>
      </c>
      <c r="I76" s="4">
        <f t="shared" si="6"/>
        <v>14000</v>
      </c>
      <c r="J76" s="5"/>
    </row>
    <row r="77" spans="2:10" x14ac:dyDescent="0.2">
      <c r="B77" s="34">
        <f t="shared" si="7"/>
        <v>65</v>
      </c>
      <c r="C77" s="14" t="s">
        <v>88</v>
      </c>
      <c r="D77" s="15"/>
      <c r="E77" s="15"/>
      <c r="F77" s="1">
        <v>50</v>
      </c>
      <c r="G77" s="2" t="s">
        <v>60</v>
      </c>
      <c r="H77" s="3">
        <v>150</v>
      </c>
      <c r="I77" s="4">
        <f t="shared" si="6"/>
        <v>7500</v>
      </c>
      <c r="J77" s="5"/>
    </row>
    <row r="78" spans="2:10" x14ac:dyDescent="0.2">
      <c r="B78" s="34">
        <f t="shared" si="7"/>
        <v>66</v>
      </c>
      <c r="C78" s="14" t="s">
        <v>89</v>
      </c>
      <c r="D78" s="15"/>
      <c r="E78" s="15"/>
      <c r="F78" s="1">
        <v>10</v>
      </c>
      <c r="G78" s="2" t="s">
        <v>60</v>
      </c>
      <c r="H78" s="3">
        <v>400</v>
      </c>
      <c r="I78" s="4">
        <f t="shared" si="6"/>
        <v>4000</v>
      </c>
      <c r="J78" s="5"/>
    </row>
    <row r="79" spans="2:10" ht="30" x14ac:dyDescent="0.2">
      <c r="B79" s="34">
        <f t="shared" si="7"/>
        <v>67</v>
      </c>
      <c r="C79" s="14" t="s">
        <v>90</v>
      </c>
      <c r="D79" s="15"/>
      <c r="E79" s="15"/>
      <c r="F79" s="1">
        <v>10</v>
      </c>
      <c r="G79" s="2" t="s">
        <v>60</v>
      </c>
      <c r="H79" s="3">
        <v>120</v>
      </c>
      <c r="I79" s="4">
        <f t="shared" si="6"/>
        <v>1200</v>
      </c>
      <c r="J79" s="5"/>
    </row>
    <row r="80" spans="2:10" ht="30" x14ac:dyDescent="0.2">
      <c r="B80" s="34">
        <f t="shared" si="7"/>
        <v>68</v>
      </c>
      <c r="C80" s="14" t="s">
        <v>91</v>
      </c>
      <c r="D80" s="15"/>
      <c r="E80" s="15"/>
      <c r="F80" s="1">
        <v>120</v>
      </c>
      <c r="G80" s="2" t="s">
        <v>60</v>
      </c>
      <c r="H80" s="3">
        <v>290</v>
      </c>
      <c r="I80" s="4">
        <f t="shared" si="6"/>
        <v>34800</v>
      </c>
      <c r="J80" s="5"/>
    </row>
    <row r="81" spans="2:10" x14ac:dyDescent="0.2">
      <c r="B81" s="34">
        <f t="shared" si="7"/>
        <v>69</v>
      </c>
      <c r="C81" s="14" t="s">
        <v>92</v>
      </c>
      <c r="D81" s="15"/>
      <c r="E81" s="15"/>
      <c r="F81" s="1">
        <v>20</v>
      </c>
      <c r="G81" s="2" t="s">
        <v>60</v>
      </c>
      <c r="H81" s="3">
        <v>210</v>
      </c>
      <c r="I81" s="4">
        <f t="shared" si="6"/>
        <v>4200</v>
      </c>
      <c r="J81" s="5"/>
    </row>
    <row r="82" spans="2:10" x14ac:dyDescent="0.2">
      <c r="B82" s="34">
        <f t="shared" si="7"/>
        <v>70</v>
      </c>
      <c r="C82" s="14" t="s">
        <v>93</v>
      </c>
      <c r="D82" s="15"/>
      <c r="E82" s="15"/>
      <c r="F82" s="1">
        <v>10</v>
      </c>
      <c r="G82" s="2" t="s">
        <v>60</v>
      </c>
      <c r="H82" s="3">
        <v>500</v>
      </c>
      <c r="I82" s="4">
        <f t="shared" si="6"/>
        <v>5000</v>
      </c>
      <c r="J82" s="5"/>
    </row>
    <row r="83" spans="2:10" x14ac:dyDescent="0.2">
      <c r="B83" s="34">
        <f t="shared" si="7"/>
        <v>71</v>
      </c>
      <c r="C83" s="14" t="s">
        <v>94</v>
      </c>
      <c r="D83" s="15"/>
      <c r="E83" s="15"/>
      <c r="F83" s="1">
        <v>10</v>
      </c>
      <c r="G83" s="2" t="s">
        <v>60</v>
      </c>
      <c r="H83" s="3">
        <v>1200</v>
      </c>
      <c r="I83" s="4">
        <f t="shared" si="6"/>
        <v>12000</v>
      </c>
      <c r="J83" s="5"/>
    </row>
    <row r="84" spans="2:10" x14ac:dyDescent="0.2">
      <c r="B84" s="34">
        <f>B83+1</f>
        <v>72</v>
      </c>
      <c r="C84" s="14" t="s">
        <v>95</v>
      </c>
      <c r="D84" s="15"/>
      <c r="E84" s="15"/>
      <c r="F84" s="1">
        <v>10</v>
      </c>
      <c r="G84" s="2" t="s">
        <v>60</v>
      </c>
      <c r="H84" s="3">
        <v>1500</v>
      </c>
      <c r="I84" s="4">
        <f t="shared" si="6"/>
        <v>15000</v>
      </c>
      <c r="J84" s="5"/>
    </row>
    <row r="85" spans="2:10" ht="30" x14ac:dyDescent="0.2">
      <c r="B85" s="34">
        <f t="shared" ref="B85:B87" si="8">B84+1</f>
        <v>73</v>
      </c>
      <c r="C85" s="14" t="s">
        <v>96</v>
      </c>
      <c r="D85" s="15"/>
      <c r="E85" s="15"/>
      <c r="F85" s="1">
        <v>5</v>
      </c>
      <c r="G85" s="2" t="s">
        <v>60</v>
      </c>
      <c r="H85" s="3">
        <v>380</v>
      </c>
      <c r="I85" s="4">
        <f t="shared" si="6"/>
        <v>1900</v>
      </c>
      <c r="J85" s="5"/>
    </row>
    <row r="86" spans="2:10" ht="30" x14ac:dyDescent="0.2">
      <c r="B86" s="34">
        <f t="shared" si="8"/>
        <v>74</v>
      </c>
      <c r="C86" s="14" t="s">
        <v>97</v>
      </c>
      <c r="D86" s="15"/>
      <c r="E86" s="15"/>
      <c r="F86" s="1">
        <v>260</v>
      </c>
      <c r="G86" s="2" t="s">
        <v>60</v>
      </c>
      <c r="H86" s="3">
        <v>300</v>
      </c>
      <c r="I86" s="4">
        <f t="shared" si="6"/>
        <v>78000</v>
      </c>
      <c r="J86" s="5"/>
    </row>
    <row r="87" spans="2:10" ht="30" x14ac:dyDescent="0.2">
      <c r="B87" s="34">
        <f t="shared" si="8"/>
        <v>75</v>
      </c>
      <c r="C87" s="14" t="s">
        <v>98</v>
      </c>
      <c r="D87" s="15"/>
      <c r="E87" s="15"/>
      <c r="F87" s="1">
        <v>10</v>
      </c>
      <c r="G87" s="2" t="s">
        <v>60</v>
      </c>
      <c r="H87" s="3">
        <v>400</v>
      </c>
      <c r="I87" s="4">
        <f t="shared" si="6"/>
        <v>4000</v>
      </c>
      <c r="J87" s="5"/>
    </row>
    <row r="88" spans="2:10" ht="17" thickBot="1" x14ac:dyDescent="0.25">
      <c r="B88" s="69"/>
      <c r="C88" s="39" t="s">
        <v>99</v>
      </c>
      <c r="D88" s="40"/>
      <c r="E88" s="40"/>
      <c r="F88" s="41"/>
      <c r="G88" s="70"/>
      <c r="H88" s="70"/>
      <c r="I88" s="71">
        <f>SUM(I52:I87)</f>
        <v>1582600</v>
      </c>
      <c r="J88" s="72"/>
    </row>
    <row r="89" spans="2:10" ht="17" thickBot="1" x14ac:dyDescent="0.25">
      <c r="B89" s="73"/>
      <c r="C89" s="50" t="s">
        <v>100</v>
      </c>
      <c r="D89" s="51"/>
      <c r="E89" s="51"/>
      <c r="F89" s="52"/>
      <c r="G89" s="74"/>
      <c r="H89" s="74"/>
      <c r="I89" s="75"/>
      <c r="J89" s="76"/>
    </row>
    <row r="90" spans="2:10" ht="45" x14ac:dyDescent="0.2">
      <c r="B90" s="42">
        <f>B87+1</f>
        <v>76</v>
      </c>
      <c r="C90" s="43" t="s">
        <v>101</v>
      </c>
      <c r="D90" s="44"/>
      <c r="E90" s="44"/>
      <c r="F90" s="45">
        <v>10</v>
      </c>
      <c r="G90" s="46" t="s">
        <v>13</v>
      </c>
      <c r="H90" s="47">
        <v>4500</v>
      </c>
      <c r="I90" s="48">
        <f t="shared" ref="I90:I91" si="9">H90*F90</f>
        <v>45000</v>
      </c>
      <c r="J90" s="49"/>
    </row>
    <row r="91" spans="2:10" ht="60" x14ac:dyDescent="0.2">
      <c r="B91" s="34">
        <f>B90+1</f>
        <v>77</v>
      </c>
      <c r="C91" s="14" t="s">
        <v>102</v>
      </c>
      <c r="D91" s="15"/>
      <c r="E91" s="15"/>
      <c r="F91" s="1">
        <v>5</v>
      </c>
      <c r="G91" s="2" t="s">
        <v>13</v>
      </c>
      <c r="H91" s="3">
        <v>2500</v>
      </c>
      <c r="I91" s="4">
        <f t="shared" si="9"/>
        <v>12500</v>
      </c>
      <c r="J91" s="5"/>
    </row>
    <row r="92" spans="2:10" ht="17" thickBot="1" x14ac:dyDescent="0.25">
      <c r="B92" s="69"/>
      <c r="C92" s="39" t="s">
        <v>103</v>
      </c>
      <c r="D92" s="40"/>
      <c r="E92" s="40"/>
      <c r="F92" s="41"/>
      <c r="G92" s="70"/>
      <c r="H92" s="70"/>
      <c r="I92" s="71">
        <f>SUM(I90:I91)</f>
        <v>57500</v>
      </c>
      <c r="J92" s="72"/>
    </row>
    <row r="93" spans="2:10" ht="17" thickBot="1" x14ac:dyDescent="0.25">
      <c r="B93" s="73"/>
      <c r="C93" s="50" t="s">
        <v>104</v>
      </c>
      <c r="D93" s="51"/>
      <c r="E93" s="51"/>
      <c r="F93" s="52"/>
      <c r="G93" s="74"/>
      <c r="H93" s="74"/>
      <c r="I93" s="75"/>
      <c r="J93" s="76"/>
    </row>
    <row r="94" spans="2:10" ht="30" x14ac:dyDescent="0.2">
      <c r="B94" s="42">
        <f>B91+1</f>
        <v>78</v>
      </c>
      <c r="C94" s="43" t="s">
        <v>105</v>
      </c>
      <c r="D94" s="44"/>
      <c r="E94" s="44"/>
      <c r="F94" s="45">
        <v>200</v>
      </c>
      <c r="G94" s="46" t="s">
        <v>13</v>
      </c>
      <c r="H94" s="47">
        <v>280</v>
      </c>
      <c r="I94" s="48">
        <f t="shared" ref="I94:I124" si="10">H94*F94</f>
        <v>56000</v>
      </c>
      <c r="J94" s="49"/>
    </row>
    <row r="95" spans="2:10" ht="45" x14ac:dyDescent="0.2">
      <c r="B95" s="34">
        <f>B94+1</f>
        <v>79</v>
      </c>
      <c r="C95" s="14" t="s">
        <v>106</v>
      </c>
      <c r="D95" s="15"/>
      <c r="E95" s="15"/>
      <c r="F95" s="1">
        <v>50</v>
      </c>
      <c r="G95" s="2" t="s">
        <v>13</v>
      </c>
      <c r="H95" s="3">
        <v>45</v>
      </c>
      <c r="I95" s="4">
        <f t="shared" si="10"/>
        <v>2250</v>
      </c>
      <c r="J95" s="5"/>
    </row>
    <row r="96" spans="2:10" ht="60" x14ac:dyDescent="0.2">
      <c r="B96" s="34">
        <f t="shared" ref="B96:B124" si="11">B95+1</f>
        <v>80</v>
      </c>
      <c r="C96" s="14" t="s">
        <v>107</v>
      </c>
      <c r="D96" s="15"/>
      <c r="E96" s="15"/>
      <c r="F96" s="1">
        <v>50</v>
      </c>
      <c r="G96" s="2" t="s">
        <v>13</v>
      </c>
      <c r="H96" s="3">
        <v>65</v>
      </c>
      <c r="I96" s="4">
        <f t="shared" si="10"/>
        <v>3250</v>
      </c>
      <c r="J96" s="5"/>
    </row>
    <row r="97" spans="2:10" ht="60" x14ac:dyDescent="0.2">
      <c r="B97" s="34">
        <f t="shared" si="11"/>
        <v>81</v>
      </c>
      <c r="C97" s="14" t="s">
        <v>108</v>
      </c>
      <c r="D97" s="15"/>
      <c r="E97" s="15"/>
      <c r="F97" s="1">
        <v>50</v>
      </c>
      <c r="G97" s="2" t="s">
        <v>13</v>
      </c>
      <c r="H97" s="3">
        <v>55</v>
      </c>
      <c r="I97" s="4">
        <f t="shared" si="10"/>
        <v>2750</v>
      </c>
      <c r="J97" s="5"/>
    </row>
    <row r="98" spans="2:10" ht="30" x14ac:dyDescent="0.2">
      <c r="B98" s="34">
        <f t="shared" si="11"/>
        <v>82</v>
      </c>
      <c r="C98" s="14" t="s">
        <v>109</v>
      </c>
      <c r="D98" s="15"/>
      <c r="E98" s="15"/>
      <c r="F98" s="1">
        <v>200</v>
      </c>
      <c r="G98" s="2" t="s">
        <v>110</v>
      </c>
      <c r="H98" s="3">
        <v>8</v>
      </c>
      <c r="I98" s="4">
        <f t="shared" si="10"/>
        <v>1600</v>
      </c>
      <c r="J98" s="5"/>
    </row>
    <row r="99" spans="2:10" ht="60" x14ac:dyDescent="0.2">
      <c r="B99" s="34">
        <f t="shared" si="11"/>
        <v>83</v>
      </c>
      <c r="C99" s="14" t="s">
        <v>111</v>
      </c>
      <c r="D99" s="15"/>
      <c r="E99" s="15"/>
      <c r="F99" s="1">
        <v>200</v>
      </c>
      <c r="G99" s="2" t="s">
        <v>110</v>
      </c>
      <c r="H99" s="3">
        <v>8.5</v>
      </c>
      <c r="I99" s="4">
        <f t="shared" si="10"/>
        <v>1700</v>
      </c>
      <c r="J99" s="5"/>
    </row>
    <row r="100" spans="2:10" ht="60" x14ac:dyDescent="0.2">
      <c r="B100" s="34">
        <f t="shared" si="11"/>
        <v>84</v>
      </c>
      <c r="C100" s="14" t="s">
        <v>112</v>
      </c>
      <c r="D100" s="15"/>
      <c r="E100" s="15"/>
      <c r="F100" s="1">
        <v>200</v>
      </c>
      <c r="G100" s="2" t="s">
        <v>110</v>
      </c>
      <c r="H100" s="3">
        <v>11</v>
      </c>
      <c r="I100" s="4">
        <f t="shared" si="10"/>
        <v>2200</v>
      </c>
      <c r="J100" s="5"/>
    </row>
    <row r="101" spans="2:10" ht="30" x14ac:dyDescent="0.2">
      <c r="B101" s="34">
        <f t="shared" si="11"/>
        <v>85</v>
      </c>
      <c r="C101" s="14" t="s">
        <v>113</v>
      </c>
      <c r="D101" s="15"/>
      <c r="E101" s="15"/>
      <c r="F101" s="1">
        <v>200</v>
      </c>
      <c r="G101" s="2" t="s">
        <v>110</v>
      </c>
      <c r="H101" s="3">
        <v>7</v>
      </c>
      <c r="I101" s="4">
        <f t="shared" si="10"/>
        <v>1400</v>
      </c>
      <c r="J101" s="5"/>
    </row>
    <row r="102" spans="2:10" ht="30" x14ac:dyDescent="0.2">
      <c r="B102" s="34">
        <f t="shared" si="11"/>
        <v>86</v>
      </c>
      <c r="C102" s="14" t="s">
        <v>114</v>
      </c>
      <c r="D102" s="15"/>
      <c r="E102" s="15"/>
      <c r="F102" s="1">
        <v>200</v>
      </c>
      <c r="G102" s="2" t="s">
        <v>110</v>
      </c>
      <c r="H102" s="3">
        <v>6</v>
      </c>
      <c r="I102" s="4">
        <f>H102*F102</f>
        <v>1200</v>
      </c>
      <c r="J102" s="5"/>
    </row>
    <row r="103" spans="2:10" ht="30" x14ac:dyDescent="0.2">
      <c r="B103" s="34">
        <f t="shared" si="11"/>
        <v>87</v>
      </c>
      <c r="C103" s="14" t="s">
        <v>115</v>
      </c>
      <c r="D103" s="15"/>
      <c r="E103" s="15"/>
      <c r="F103" s="1">
        <v>200</v>
      </c>
      <c r="G103" s="2" t="s">
        <v>110</v>
      </c>
      <c r="H103" s="3">
        <v>10</v>
      </c>
      <c r="I103" s="4">
        <f>H103*F103</f>
        <v>2000</v>
      </c>
      <c r="J103" s="5"/>
    </row>
    <row r="104" spans="2:10" ht="30" x14ac:dyDescent="0.2">
      <c r="B104" s="34">
        <f t="shared" si="11"/>
        <v>88</v>
      </c>
      <c r="C104" s="14" t="s">
        <v>116</v>
      </c>
      <c r="D104" s="15"/>
      <c r="E104" s="15"/>
      <c r="F104" s="1">
        <v>200</v>
      </c>
      <c r="G104" s="2" t="s">
        <v>110</v>
      </c>
      <c r="H104" s="3">
        <v>28</v>
      </c>
      <c r="I104" s="4">
        <f t="shared" si="10"/>
        <v>5600</v>
      </c>
      <c r="J104" s="5"/>
    </row>
    <row r="105" spans="2:10" ht="30" x14ac:dyDescent="0.2">
      <c r="B105" s="34">
        <f t="shared" si="11"/>
        <v>89</v>
      </c>
      <c r="C105" s="14" t="s">
        <v>117</v>
      </c>
      <c r="D105" s="15"/>
      <c r="E105" s="15"/>
      <c r="F105" s="1">
        <v>200</v>
      </c>
      <c r="G105" s="2" t="s">
        <v>110</v>
      </c>
      <c r="H105" s="3">
        <v>22</v>
      </c>
      <c r="I105" s="4">
        <f t="shared" si="10"/>
        <v>4400</v>
      </c>
      <c r="J105" s="5"/>
    </row>
    <row r="106" spans="2:10" ht="30" x14ac:dyDescent="0.2">
      <c r="B106" s="34">
        <f t="shared" si="11"/>
        <v>90</v>
      </c>
      <c r="C106" s="14" t="s">
        <v>118</v>
      </c>
      <c r="D106" s="15"/>
      <c r="E106" s="15"/>
      <c r="F106" s="1">
        <v>200</v>
      </c>
      <c r="G106" s="2" t="s">
        <v>110</v>
      </c>
      <c r="H106" s="3">
        <v>7</v>
      </c>
      <c r="I106" s="4">
        <f t="shared" si="10"/>
        <v>1400</v>
      </c>
      <c r="J106" s="5"/>
    </row>
    <row r="107" spans="2:10" ht="30" x14ac:dyDescent="0.2">
      <c r="B107" s="34">
        <f t="shared" si="11"/>
        <v>91</v>
      </c>
      <c r="C107" s="14" t="s">
        <v>119</v>
      </c>
      <c r="D107" s="15"/>
      <c r="E107" s="15"/>
      <c r="F107" s="1">
        <v>200</v>
      </c>
      <c r="G107" s="2" t="s">
        <v>110</v>
      </c>
      <c r="H107" s="3">
        <v>9</v>
      </c>
      <c r="I107" s="4">
        <f t="shared" si="10"/>
        <v>1800</v>
      </c>
      <c r="J107" s="5"/>
    </row>
    <row r="108" spans="2:10" ht="30" x14ac:dyDescent="0.2">
      <c r="B108" s="34">
        <f t="shared" si="11"/>
        <v>92</v>
      </c>
      <c r="C108" s="14" t="s">
        <v>120</v>
      </c>
      <c r="D108" s="15"/>
      <c r="E108" s="15"/>
      <c r="F108" s="1">
        <v>200</v>
      </c>
      <c r="G108" s="2" t="s">
        <v>110</v>
      </c>
      <c r="H108" s="3">
        <v>11</v>
      </c>
      <c r="I108" s="4">
        <f t="shared" si="10"/>
        <v>2200</v>
      </c>
      <c r="J108" s="5"/>
    </row>
    <row r="109" spans="2:10" ht="30" x14ac:dyDescent="0.2">
      <c r="B109" s="34">
        <f t="shared" si="11"/>
        <v>93</v>
      </c>
      <c r="C109" s="14" t="s">
        <v>121</v>
      </c>
      <c r="D109" s="15"/>
      <c r="E109" s="15"/>
      <c r="F109" s="1">
        <v>200</v>
      </c>
      <c r="G109" s="2" t="s">
        <v>110</v>
      </c>
      <c r="H109" s="3">
        <v>11</v>
      </c>
      <c r="I109" s="4">
        <f t="shared" si="10"/>
        <v>2200</v>
      </c>
      <c r="J109" s="5"/>
    </row>
    <row r="110" spans="2:10" ht="30" x14ac:dyDescent="0.2">
      <c r="B110" s="34">
        <f t="shared" si="11"/>
        <v>94</v>
      </c>
      <c r="C110" s="14" t="s">
        <v>122</v>
      </c>
      <c r="D110" s="15"/>
      <c r="E110" s="15"/>
      <c r="F110" s="1">
        <v>200</v>
      </c>
      <c r="G110" s="2" t="s">
        <v>110</v>
      </c>
      <c r="H110" s="3">
        <v>7</v>
      </c>
      <c r="I110" s="4">
        <f t="shared" si="10"/>
        <v>1400</v>
      </c>
      <c r="J110" s="5"/>
    </row>
    <row r="111" spans="2:10" ht="30" x14ac:dyDescent="0.2">
      <c r="B111" s="34">
        <f t="shared" si="11"/>
        <v>95</v>
      </c>
      <c r="C111" s="14" t="s">
        <v>123</v>
      </c>
      <c r="D111" s="15"/>
      <c r="E111" s="15"/>
      <c r="F111" s="1">
        <v>200</v>
      </c>
      <c r="G111" s="2" t="s">
        <v>110</v>
      </c>
      <c r="H111" s="3">
        <v>25</v>
      </c>
      <c r="I111" s="4">
        <f t="shared" si="10"/>
        <v>5000</v>
      </c>
      <c r="J111" s="5"/>
    </row>
    <row r="112" spans="2:10" ht="30" x14ac:dyDescent="0.2">
      <c r="B112" s="34">
        <f t="shared" si="11"/>
        <v>96</v>
      </c>
      <c r="C112" s="14" t="s">
        <v>124</v>
      </c>
      <c r="D112" s="15"/>
      <c r="E112" s="15"/>
      <c r="F112" s="1">
        <v>200</v>
      </c>
      <c r="G112" s="2" t="s">
        <v>110</v>
      </c>
      <c r="H112" s="3">
        <v>48</v>
      </c>
      <c r="I112" s="4">
        <f t="shared" si="10"/>
        <v>9600</v>
      </c>
      <c r="J112" s="5"/>
    </row>
    <row r="113" spans="2:10" ht="30" x14ac:dyDescent="0.2">
      <c r="B113" s="34">
        <f t="shared" si="11"/>
        <v>97</v>
      </c>
      <c r="C113" s="14" t="s">
        <v>125</v>
      </c>
      <c r="D113" s="15"/>
      <c r="E113" s="15"/>
      <c r="F113" s="1">
        <v>200</v>
      </c>
      <c r="G113" s="2" t="s">
        <v>110</v>
      </c>
      <c r="H113" s="3">
        <v>60</v>
      </c>
      <c r="I113" s="4">
        <f>H113*F113</f>
        <v>12000</v>
      </c>
      <c r="J113" s="5"/>
    </row>
    <row r="114" spans="2:10" ht="60" x14ac:dyDescent="0.2">
      <c r="B114" s="34">
        <f t="shared" si="11"/>
        <v>98</v>
      </c>
      <c r="C114" s="14" t="s">
        <v>126</v>
      </c>
      <c r="D114" s="15"/>
      <c r="E114" s="15"/>
      <c r="F114" s="1">
        <v>200</v>
      </c>
      <c r="G114" s="2" t="s">
        <v>110</v>
      </c>
      <c r="H114" s="3">
        <v>65</v>
      </c>
      <c r="I114" s="4">
        <f t="shared" si="10"/>
        <v>13000</v>
      </c>
      <c r="J114" s="5"/>
    </row>
    <row r="115" spans="2:10" ht="60" x14ac:dyDescent="0.2">
      <c r="B115" s="34">
        <f t="shared" si="11"/>
        <v>99</v>
      </c>
      <c r="C115" s="14" t="s">
        <v>127</v>
      </c>
      <c r="D115" s="15"/>
      <c r="E115" s="15"/>
      <c r="F115" s="1">
        <v>200</v>
      </c>
      <c r="G115" s="2" t="s">
        <v>110</v>
      </c>
      <c r="H115" s="3">
        <v>45</v>
      </c>
      <c r="I115" s="4">
        <f t="shared" si="10"/>
        <v>9000</v>
      </c>
      <c r="J115" s="5"/>
    </row>
    <row r="116" spans="2:10" ht="45" x14ac:dyDescent="0.2">
      <c r="B116" s="34">
        <f t="shared" si="11"/>
        <v>100</v>
      </c>
      <c r="C116" s="14" t="s">
        <v>128</v>
      </c>
      <c r="D116" s="15"/>
      <c r="E116" s="15"/>
      <c r="F116" s="1">
        <v>200</v>
      </c>
      <c r="G116" s="2" t="s">
        <v>110</v>
      </c>
      <c r="H116" s="3">
        <v>180</v>
      </c>
      <c r="I116" s="4">
        <f t="shared" si="10"/>
        <v>36000</v>
      </c>
      <c r="J116" s="5"/>
    </row>
    <row r="117" spans="2:10" ht="30" x14ac:dyDescent="0.2">
      <c r="B117" s="34">
        <f t="shared" si="11"/>
        <v>101</v>
      </c>
      <c r="C117" s="14" t="s">
        <v>129</v>
      </c>
      <c r="D117" s="15"/>
      <c r="E117" s="15"/>
      <c r="F117" s="1">
        <v>200</v>
      </c>
      <c r="G117" s="2" t="s">
        <v>110</v>
      </c>
      <c r="H117" s="3">
        <v>44</v>
      </c>
      <c r="I117" s="4">
        <f t="shared" si="10"/>
        <v>8800</v>
      </c>
      <c r="J117" s="5"/>
    </row>
    <row r="118" spans="2:10" ht="30" x14ac:dyDescent="0.2">
      <c r="B118" s="34">
        <f t="shared" si="11"/>
        <v>102</v>
      </c>
      <c r="C118" s="14" t="s">
        <v>130</v>
      </c>
      <c r="D118" s="15"/>
      <c r="E118" s="15"/>
      <c r="F118" s="1">
        <v>200</v>
      </c>
      <c r="G118" s="2" t="s">
        <v>110</v>
      </c>
      <c r="H118" s="3">
        <v>68</v>
      </c>
      <c r="I118" s="4">
        <f t="shared" si="10"/>
        <v>13600</v>
      </c>
      <c r="J118" s="5"/>
    </row>
    <row r="119" spans="2:10" x14ac:dyDescent="0.2">
      <c r="B119" s="34">
        <f t="shared" si="11"/>
        <v>103</v>
      </c>
      <c r="C119" s="14" t="s">
        <v>131</v>
      </c>
      <c r="D119" s="15"/>
      <c r="E119" s="15"/>
      <c r="F119" s="1">
        <v>200</v>
      </c>
      <c r="G119" s="2" t="s">
        <v>110</v>
      </c>
      <c r="H119" s="3">
        <v>50</v>
      </c>
      <c r="I119" s="4">
        <f t="shared" si="10"/>
        <v>10000</v>
      </c>
      <c r="J119" s="5"/>
    </row>
    <row r="120" spans="2:10" x14ac:dyDescent="0.2">
      <c r="B120" s="34">
        <f t="shared" si="11"/>
        <v>104</v>
      </c>
      <c r="C120" s="14" t="s">
        <v>132</v>
      </c>
      <c r="D120" s="15"/>
      <c r="E120" s="15"/>
      <c r="F120" s="1">
        <v>200</v>
      </c>
      <c r="G120" s="2" t="s">
        <v>110</v>
      </c>
      <c r="H120" s="3">
        <v>30</v>
      </c>
      <c r="I120" s="4">
        <f t="shared" si="10"/>
        <v>6000</v>
      </c>
      <c r="J120" s="5"/>
    </row>
    <row r="121" spans="2:10" x14ac:dyDescent="0.2">
      <c r="B121" s="34">
        <f t="shared" si="11"/>
        <v>105</v>
      </c>
      <c r="C121" s="14" t="s">
        <v>133</v>
      </c>
      <c r="D121" s="15"/>
      <c r="E121" s="15"/>
      <c r="F121" s="1">
        <v>200</v>
      </c>
      <c r="G121" s="2" t="s">
        <v>110</v>
      </c>
      <c r="H121" s="3">
        <v>40</v>
      </c>
      <c r="I121" s="4">
        <f t="shared" si="10"/>
        <v>8000</v>
      </c>
      <c r="J121" s="5"/>
    </row>
    <row r="122" spans="2:10" ht="30" x14ac:dyDescent="0.2">
      <c r="B122" s="34">
        <f t="shared" si="11"/>
        <v>106</v>
      </c>
      <c r="C122" s="14" t="s">
        <v>134</v>
      </c>
      <c r="D122" s="15"/>
      <c r="E122" s="15"/>
      <c r="F122" s="1">
        <v>100</v>
      </c>
      <c r="G122" s="2" t="s">
        <v>110</v>
      </c>
      <c r="H122" s="3">
        <v>80</v>
      </c>
      <c r="I122" s="4">
        <f t="shared" si="10"/>
        <v>8000</v>
      </c>
      <c r="J122" s="5"/>
    </row>
    <row r="123" spans="2:10" ht="30" x14ac:dyDescent="0.2">
      <c r="B123" s="34">
        <f t="shared" si="11"/>
        <v>107</v>
      </c>
      <c r="C123" s="14" t="s">
        <v>135</v>
      </c>
      <c r="D123" s="15"/>
      <c r="E123" s="15"/>
      <c r="F123" s="1">
        <v>50</v>
      </c>
      <c r="G123" s="2" t="s">
        <v>110</v>
      </c>
      <c r="H123" s="3">
        <v>180</v>
      </c>
      <c r="I123" s="4">
        <f t="shared" si="10"/>
        <v>9000</v>
      </c>
      <c r="J123" s="5"/>
    </row>
    <row r="124" spans="2:10" x14ac:dyDescent="0.2">
      <c r="B124" s="34">
        <f t="shared" si="11"/>
        <v>108</v>
      </c>
      <c r="C124" s="14" t="s">
        <v>136</v>
      </c>
      <c r="D124" s="15"/>
      <c r="E124" s="15"/>
      <c r="F124" s="1">
        <v>50</v>
      </c>
      <c r="G124" s="2" t="s">
        <v>110</v>
      </c>
      <c r="H124" s="3">
        <v>150</v>
      </c>
      <c r="I124" s="4">
        <f t="shared" si="10"/>
        <v>7500</v>
      </c>
      <c r="J124" s="5"/>
    </row>
    <row r="125" spans="2:10" ht="17" thickBot="1" x14ac:dyDescent="0.25">
      <c r="B125" s="69"/>
      <c r="C125" s="39" t="s">
        <v>137</v>
      </c>
      <c r="D125" s="40"/>
      <c r="E125" s="40"/>
      <c r="F125" s="41"/>
      <c r="G125" s="70"/>
      <c r="H125" s="70"/>
      <c r="I125" s="71">
        <f>SUM(I94:I124)</f>
        <v>248850</v>
      </c>
      <c r="J125" s="72"/>
    </row>
    <row r="126" spans="2:10" ht="17" thickBot="1" x14ac:dyDescent="0.25">
      <c r="B126" s="73"/>
      <c r="C126" s="50" t="s">
        <v>138</v>
      </c>
      <c r="D126" s="51"/>
      <c r="E126" s="51"/>
      <c r="F126" s="52"/>
      <c r="G126" s="74"/>
      <c r="H126" s="74"/>
      <c r="I126" s="75"/>
      <c r="J126" s="76"/>
    </row>
    <row r="127" spans="2:10" ht="75" x14ac:dyDescent="0.2">
      <c r="B127" s="42">
        <f>B124+1</f>
        <v>109</v>
      </c>
      <c r="C127" s="43" t="s">
        <v>139</v>
      </c>
      <c r="D127" s="44"/>
      <c r="E127" s="44"/>
      <c r="F127" s="45">
        <v>2</v>
      </c>
      <c r="G127" s="46" t="s">
        <v>13</v>
      </c>
      <c r="H127" s="47">
        <v>850</v>
      </c>
      <c r="I127" s="48">
        <f t="shared" ref="I127" si="12">H127*F127</f>
        <v>1700</v>
      </c>
      <c r="J127" s="49"/>
    </row>
    <row r="128" spans="2:10" ht="60" x14ac:dyDescent="0.2">
      <c r="B128" s="34">
        <f>B127+1</f>
        <v>110</v>
      </c>
      <c r="C128" s="14" t="s">
        <v>140</v>
      </c>
      <c r="D128" s="15"/>
      <c r="E128" s="15"/>
      <c r="F128" s="1">
        <v>2</v>
      </c>
      <c r="G128" s="2" t="s">
        <v>13</v>
      </c>
      <c r="H128" s="3">
        <v>870</v>
      </c>
      <c r="I128" s="4">
        <f>H128*F128</f>
        <v>1740</v>
      </c>
      <c r="J128" s="5"/>
    </row>
    <row r="129" spans="2:10" ht="60" x14ac:dyDescent="0.2">
      <c r="B129" s="34">
        <f t="shared" ref="B129:B130" si="13">B128+1</f>
        <v>111</v>
      </c>
      <c r="C129" s="14" t="s">
        <v>141</v>
      </c>
      <c r="D129" s="15"/>
      <c r="E129" s="15"/>
      <c r="F129" s="1">
        <v>2</v>
      </c>
      <c r="G129" s="2" t="s">
        <v>13</v>
      </c>
      <c r="H129" s="3">
        <v>2400</v>
      </c>
      <c r="I129" s="4">
        <f>H129*F129</f>
        <v>4800</v>
      </c>
      <c r="J129" s="5"/>
    </row>
    <row r="130" spans="2:10" ht="30" x14ac:dyDescent="0.2">
      <c r="B130" s="34">
        <f t="shared" si="13"/>
        <v>112</v>
      </c>
      <c r="C130" s="14" t="s">
        <v>142</v>
      </c>
      <c r="D130" s="15"/>
      <c r="E130" s="15"/>
      <c r="F130" s="1">
        <v>15</v>
      </c>
      <c r="G130" s="2" t="s">
        <v>13</v>
      </c>
      <c r="H130" s="3">
        <v>800</v>
      </c>
      <c r="I130" s="4">
        <f>H130*F130</f>
        <v>12000</v>
      </c>
      <c r="J130" s="5"/>
    </row>
    <row r="131" spans="2:10" x14ac:dyDescent="0.2">
      <c r="B131" s="65"/>
      <c r="C131" s="17" t="s">
        <v>143</v>
      </c>
      <c r="D131" s="18"/>
      <c r="E131" s="18"/>
      <c r="F131" s="19"/>
      <c r="G131" s="66"/>
      <c r="H131" s="66"/>
      <c r="I131" s="67">
        <f>SUM(I127:I130)</f>
        <v>20240</v>
      </c>
      <c r="J131" s="68"/>
    </row>
    <row r="132" spans="2:10" x14ac:dyDescent="0.2">
      <c r="B132" s="77"/>
      <c r="C132" s="20" t="s">
        <v>144</v>
      </c>
      <c r="D132" s="21"/>
      <c r="E132" s="21"/>
      <c r="F132" s="22"/>
      <c r="G132" s="78"/>
      <c r="H132" s="79"/>
      <c r="I132" s="80">
        <f>I131+I125+I92+I88+I50+I41+I9</f>
        <v>3772500</v>
      </c>
      <c r="J132" s="81"/>
    </row>
    <row r="133" spans="2:10" x14ac:dyDescent="0.2">
      <c r="B133" s="82"/>
      <c r="C133" s="83"/>
      <c r="D133" s="84"/>
      <c r="E133" s="84"/>
      <c r="F133" s="85"/>
      <c r="G133" s="83"/>
      <c r="H133" s="83"/>
      <c r="I133" s="83"/>
      <c r="J133" s="86"/>
    </row>
    <row r="134" spans="2:10" ht="18" x14ac:dyDescent="0.2">
      <c r="B134" s="87"/>
      <c r="C134" s="88" t="s">
        <v>145</v>
      </c>
      <c r="D134" s="89"/>
      <c r="E134" s="89"/>
      <c r="F134" s="90"/>
      <c r="G134" s="88"/>
      <c r="H134" s="88"/>
      <c r="I134" s="88"/>
      <c r="J134" s="91"/>
    </row>
    <row r="135" spans="2:10" x14ac:dyDescent="0.2">
      <c r="B135" s="60"/>
      <c r="C135" s="11" t="s">
        <v>146</v>
      </c>
      <c r="D135" s="12"/>
      <c r="E135" s="12"/>
      <c r="F135" s="13"/>
      <c r="G135" s="61"/>
      <c r="H135" s="23"/>
      <c r="I135" s="63"/>
      <c r="J135" s="92"/>
    </row>
    <row r="136" spans="2:10" ht="45" x14ac:dyDescent="0.2">
      <c r="B136" s="34">
        <v>1</v>
      </c>
      <c r="C136" s="24" t="s">
        <v>147</v>
      </c>
      <c r="D136" s="25"/>
      <c r="E136" s="25"/>
      <c r="F136" s="6" t="s">
        <v>148</v>
      </c>
      <c r="G136" s="2" t="s">
        <v>13</v>
      </c>
      <c r="H136" s="26" t="s">
        <v>149</v>
      </c>
      <c r="I136" s="26"/>
      <c r="J136" s="7"/>
    </row>
    <row r="137" spans="2:10" ht="75" x14ac:dyDescent="0.2">
      <c r="B137" s="34">
        <v>2</v>
      </c>
      <c r="C137" s="14" t="s">
        <v>150</v>
      </c>
      <c r="D137" s="15"/>
      <c r="E137" s="15"/>
      <c r="F137" s="1">
        <v>150</v>
      </c>
      <c r="G137" s="8" t="s">
        <v>151</v>
      </c>
      <c r="H137" s="3">
        <v>460</v>
      </c>
      <c r="I137" s="4">
        <f>H137*F137</f>
        <v>69000</v>
      </c>
      <c r="J137" s="5"/>
    </row>
    <row r="138" spans="2:10" ht="34" x14ac:dyDescent="0.2">
      <c r="B138" s="34">
        <f t="shared" ref="B138:B141" si="14">B137+1</f>
        <v>3</v>
      </c>
      <c r="C138" s="14" t="s">
        <v>152</v>
      </c>
      <c r="D138" s="15"/>
      <c r="E138" s="15"/>
      <c r="F138" s="1">
        <v>12</v>
      </c>
      <c r="G138" s="2" t="s">
        <v>55</v>
      </c>
      <c r="H138" s="9">
        <v>17000</v>
      </c>
      <c r="I138" s="4">
        <f>H138*F138</f>
        <v>204000</v>
      </c>
      <c r="J138" s="7" t="s">
        <v>153</v>
      </c>
    </row>
    <row r="139" spans="2:10" ht="34" x14ac:dyDescent="0.2">
      <c r="B139" s="34">
        <f t="shared" si="14"/>
        <v>4</v>
      </c>
      <c r="C139" s="14" t="s">
        <v>154</v>
      </c>
      <c r="D139" s="15"/>
      <c r="E139" s="15"/>
      <c r="F139" s="1">
        <v>12</v>
      </c>
      <c r="G139" s="2" t="s">
        <v>55</v>
      </c>
      <c r="H139" s="9">
        <v>29000</v>
      </c>
      <c r="I139" s="4">
        <f>H139*F139</f>
        <v>348000</v>
      </c>
      <c r="J139" s="7" t="s">
        <v>153</v>
      </c>
    </row>
    <row r="140" spans="2:10" ht="34" x14ac:dyDescent="0.2">
      <c r="B140" s="34">
        <f t="shared" si="14"/>
        <v>5</v>
      </c>
      <c r="C140" s="14" t="s">
        <v>155</v>
      </c>
      <c r="D140" s="15"/>
      <c r="E140" s="15"/>
      <c r="F140" s="1">
        <v>20</v>
      </c>
      <c r="G140" s="10" t="s">
        <v>156</v>
      </c>
      <c r="H140" s="3">
        <v>270</v>
      </c>
      <c r="I140" s="4">
        <f t="shared" ref="I140:I142" si="15">H140*F140</f>
        <v>5400</v>
      </c>
      <c r="J140" s="7" t="s">
        <v>153</v>
      </c>
    </row>
    <row r="141" spans="2:10" ht="34" x14ac:dyDescent="0.2">
      <c r="B141" s="34">
        <f t="shared" si="14"/>
        <v>6</v>
      </c>
      <c r="C141" s="14" t="s">
        <v>157</v>
      </c>
      <c r="D141" s="15"/>
      <c r="E141" s="15"/>
      <c r="F141" s="1">
        <v>150</v>
      </c>
      <c r="G141" s="10" t="s">
        <v>156</v>
      </c>
      <c r="H141" s="3">
        <v>250</v>
      </c>
      <c r="I141" s="4">
        <f t="shared" si="15"/>
        <v>37500</v>
      </c>
      <c r="J141" s="7" t="s">
        <v>153</v>
      </c>
    </row>
    <row r="142" spans="2:10" ht="30" x14ac:dyDescent="0.2">
      <c r="B142" s="34">
        <v>7</v>
      </c>
      <c r="C142" s="14" t="s">
        <v>158</v>
      </c>
      <c r="D142" s="15"/>
      <c r="E142" s="15"/>
      <c r="F142" s="1">
        <v>1</v>
      </c>
      <c r="G142" s="10" t="s">
        <v>159</v>
      </c>
      <c r="H142" s="3">
        <v>5600</v>
      </c>
      <c r="I142" s="4">
        <f t="shared" si="15"/>
        <v>5600</v>
      </c>
      <c r="J142" s="7"/>
    </row>
    <row r="143" spans="2:10" ht="17" thickBot="1" x14ac:dyDescent="0.25">
      <c r="B143" s="35"/>
      <c r="C143" s="36" t="s">
        <v>160</v>
      </c>
      <c r="D143" s="37"/>
      <c r="E143" s="37"/>
      <c r="F143" s="38"/>
      <c r="G143" s="36"/>
      <c r="H143" s="36"/>
      <c r="I143" s="93">
        <f>SUM(I137:I142)</f>
        <v>669500</v>
      </c>
      <c r="J143" s="94"/>
    </row>
  </sheetData>
  <mergeCells count="2">
    <mergeCell ref="B3:J3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משתמש</dc:creator>
  <cp:lastModifiedBy>משתמש</cp:lastModifiedBy>
  <dcterms:created xsi:type="dcterms:W3CDTF">2023-06-08T07:09:08Z</dcterms:created>
  <dcterms:modified xsi:type="dcterms:W3CDTF">2023-06-08T07:20:23Z</dcterms:modified>
</cp:coreProperties>
</file>